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lculation&amp;reporting_documentation\Capital Funds Request (CFR)\"/>
    </mc:Choice>
  </mc:AlternateContent>
  <xr:revisionPtr revIDLastSave="0" documentId="13_ncr:1_{CF3BA6C2-3B5F-45ED-A9FD-0124B04A8A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Y22-23 CFR Summary" sheetId="1" r:id="rId1"/>
  </sheets>
  <definedNames>
    <definedName name="query__2" localSheetId="0" hidden="1">'FY22-23 CFR Summary'!$A$1:$L$18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K19" i="1"/>
  <c r="J19" i="1"/>
  <c r="I19" i="1"/>
  <c r="H19" i="1"/>
  <c r="G19" i="1"/>
  <c r="F19" i="1"/>
  <c r="E19" i="1"/>
  <c r="D1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jcox\Downloads\query (2).iqy" keepAlive="1" name="query (2)" type="5" refreshedVersion="8" minRefreshableVersion="3" saveData="1">
    <dbPr connection="Provider=Microsoft.Office.List.OLEDB.2.0;Data Source=&quot;&quot;;ApplicationName=Excel;Version=12.0.0.0" command="&lt;LIST&gt;&lt;VIEWGUID&gt;{A36A0842-DF21-4157-9018-79BCE71B8142}&lt;/VIEWGUID&gt;&lt;LISTNAME&gt;{3DD872E8-A25C-4D6A-80DC-9A5916F6E430}&lt;/LISTNAME&gt;&lt;LISTWEB&gt;https://staffkyschools.sharepoint.com/sites/kde/offices/oas/InternalResources/dds/_vti_bin&lt;/LISTWEB&gt;&lt;LISTSUBWEB&gt;&lt;/LISTSUBWEB&gt;&lt;ROOTFOLDER&gt;/sites/kde/offices/oas/InternalResources/dds/Lists/Correspondence%20Tracking&lt;/ROOTFOLDER&gt;&lt;/LIST&gt;" commandType="5"/>
  </connection>
</connections>
</file>

<file path=xl/sharedStrings.xml><?xml version="1.0" encoding="utf-8"?>
<sst xmlns="http://schemas.openxmlformats.org/spreadsheetml/2006/main" count="70" uniqueCount="49">
  <si>
    <t>1st Floor Log#</t>
  </si>
  <si>
    <t>Fiscal Year</t>
  </si>
  <si>
    <t>Districts</t>
  </si>
  <si>
    <t>0921220101</t>
  </si>
  <si>
    <t>2022-2023</t>
  </si>
  <si>
    <t>505 Robertson County</t>
  </si>
  <si>
    <t>1004220101</t>
  </si>
  <si>
    <t>565 Union County</t>
  </si>
  <si>
    <t>1004220102</t>
  </si>
  <si>
    <t>435 Montgomery County</t>
  </si>
  <si>
    <t>1219220201</t>
  </si>
  <si>
    <t>0119230101</t>
  </si>
  <si>
    <t>391 Mason County</t>
  </si>
  <si>
    <t>0115230101</t>
  </si>
  <si>
    <t>041 Bourbon County</t>
  </si>
  <si>
    <t>0301230301</t>
  </si>
  <si>
    <t>0424230201</t>
  </si>
  <si>
    <t>0424230102</t>
  </si>
  <si>
    <t>061 Breathitt County</t>
  </si>
  <si>
    <t>0504230401</t>
  </si>
  <si>
    <t>0515230101</t>
  </si>
  <si>
    <t>595 Wolfe County</t>
  </si>
  <si>
    <t>0517230101</t>
  </si>
  <si>
    <t>471 Owen County</t>
  </si>
  <si>
    <t>0522230101</t>
  </si>
  <si>
    <t>591 Whitley County</t>
  </si>
  <si>
    <t>0523230101</t>
  </si>
  <si>
    <t>149 East Bernstadt Independent</t>
  </si>
  <si>
    <t>0523230102</t>
  </si>
  <si>
    <t>175 Floyd County</t>
  </si>
  <si>
    <t>0531230501</t>
  </si>
  <si>
    <t>0601230101</t>
  </si>
  <si>
    <t>272 Jackson Independent</t>
  </si>
  <si>
    <t>Total Requested Amount</t>
  </si>
  <si>
    <t>Salaries/Employee Benefits (01XX-02XX)</t>
  </si>
  <si>
    <t>Purchased Services (03XX)</t>
  </si>
  <si>
    <t>Purchased Property Services (04XX)</t>
  </si>
  <si>
    <t>Other Purchased Services (05XX)</t>
  </si>
  <si>
    <t>Supplies (06XX)</t>
  </si>
  <si>
    <t>Property (07XX)</t>
  </si>
  <si>
    <t>Debt Service &amp; Miscellaneous (08XX)</t>
  </si>
  <si>
    <t>Other Items (09XX)</t>
  </si>
  <si>
    <t>Total Requested Amount2</t>
  </si>
  <si>
    <t>Kentucky Department of Education</t>
  </si>
  <si>
    <t xml:space="preserve">Division of District Support </t>
  </si>
  <si>
    <t>June 12, 2023</t>
  </si>
  <si>
    <t>Capital Funds Request (CFR) for 2022-2023 school year</t>
  </si>
  <si>
    <t>Until June 30, 2024, a local school board may adopt a resolution and file it with Kentucky Department of Education (KDE) electing to conduct projects under the provisions of Section 1 of HB 678 (2022 RS). This will include not requiring a district to submit a Capital Funds Request (CFR) to KDE for approval.</t>
  </si>
  <si>
    <t>155 Districts have adopted HB 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</si>
</sst>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8" fillId="0" borderId="0" xfId="0" applyFont="1"/>
    <xf numFmtId="49" fontId="18" fillId="0" borderId="0" xfId="0" applyNumberFormat="1" applyFont="1"/>
    <xf numFmtId="0" fontId="18" fillId="0" borderId="0" xfId="0" applyFont="1" applyAlignment="1">
      <alignment vertical="center"/>
    </xf>
    <xf numFmtId="166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$&quot;#,##0.00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2)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21" unboundColumnsRight="1">
    <queryTableFields count="13">
      <queryTableField id="2" name="1st Floor Log#" tableColumnId="1"/>
      <queryTableField id="4" name="Districts" tableColumnId="2"/>
      <queryTableField id="3" name="Fiscal Year" tableColumnId="4"/>
      <queryTableField id="15" name="CFR ONLY - Total Requested Amount" tableColumnId="9"/>
      <queryTableField id="7" name="CFR Only - Salaries/Employee Benefits (01XX-02XX)" tableColumnId="10"/>
      <queryTableField id="8" name="CFR Only - Purchased Services (03XX)" tableColumnId="11"/>
      <queryTableField id="9" name="CFR ONLY - Purchased Property Services (04XX)" tableColumnId="12"/>
      <queryTableField id="10" name="CFR ONLY - Other Purchased Services (05XX)" tableColumnId="13"/>
      <queryTableField id="11" name="CFR ONLY - Supplies (06XX)" tableColumnId="14"/>
      <queryTableField id="12" name="CFR ONLY - Property (07XX)" tableColumnId="15"/>
      <queryTableField id="13" name="CFR ONLY - Debt Service &amp; Miscellaneous (08XX)" tableColumnId="16"/>
      <queryTableField id="14" name="CFR ONLY - Other Items (09XX)" tableColumnId="17"/>
      <queryTableField id="20" dataBound="0" tableColumnId="20"/>
    </queryTableFields>
    <queryTableDeletedFields count="7">
      <deletedField name="Title"/>
      <deletedField name="ID"/>
      <deletedField name="KDE Approved Date"/>
      <deletedField name="Status"/>
      <deletedField name="Assigned To"/>
      <deletedField name="Item Type"/>
      <deletedField name="Path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query__2" displayName="Table_query__2" ref="A1:M19" tableType="queryTable" totalsRowCount="1">
  <autoFilter ref="A1:M18" xr:uid="{00000000-0009-0000-0100-000001000000}"/>
  <tableColumns count="13">
    <tableColumn id="1" xr3:uid="{00000000-0010-0000-0000-000001000000}" uniqueName="_x005f_x0031_st_x005f_x0020_Floor_x005f_x0020_Log_" name="1st Floor Log#" queryTableFieldId="2" dataDxfId="25" totalsRowDxfId="24"/>
    <tableColumn id="2" xr3:uid="{00000000-0010-0000-0000-000002000000}" uniqueName="Districts" name="Districts" queryTableFieldId="4" dataDxfId="23" totalsRowDxfId="22"/>
    <tableColumn id="4" xr3:uid="{00000000-0010-0000-0000-000004000000}" uniqueName="Fiscal_x005f_x0020_Year" name="Fiscal Year" queryTableFieldId="3" dataDxfId="21" totalsRowDxfId="20"/>
    <tableColumn id="9" xr3:uid="{00000000-0010-0000-0000-000009000000}" uniqueName="cfrTotalRequestedAmount" name="Total Requested Amount" totalsRowFunction="sum" queryTableFieldId="15" dataDxfId="19" totalsRowDxfId="18"/>
    <tableColumn id="10" xr3:uid="{00000000-0010-0000-0000-00000A000000}" uniqueName="CFR_x005f_x0020_Only_x005f_x0020__x005f_x002d__x00" name="Salaries/Employee Benefits (01XX-02XX)" totalsRowFunction="sum" queryTableFieldId="7" dataDxfId="17" totalsRowDxfId="16"/>
    <tableColumn id="11" xr3:uid="{00000000-0010-0000-0000-00000B000000}" uniqueName="CFR_x005f_x0020_Only_x005f_x0020__x005f_x002d__x000" name="Purchased Services (03XX)" totalsRowFunction="sum" queryTableFieldId="8" dataDxfId="15" totalsRowDxfId="14"/>
    <tableColumn id="12" xr3:uid="{00000000-0010-0000-0000-00000C000000}" uniqueName="CFR_x005f_x0020_ONLY_x005f_x0020__x005f_x002d__x001" name="Purchased Property Services (04XX)" totalsRowFunction="sum" queryTableFieldId="9" dataDxfId="13" totalsRowDxfId="12"/>
    <tableColumn id="13" xr3:uid="{00000000-0010-0000-0000-00000D000000}" uniqueName="CFR_x005f_x0020_ONLY_x005f_x0020__x005f_x002d__x002" name="Other Purchased Services (05XX)" totalsRowFunction="sum" queryTableFieldId="10" dataDxfId="11" totalsRowDxfId="10"/>
    <tableColumn id="14" xr3:uid="{00000000-0010-0000-0000-00000E000000}" uniqueName="CFR_x005f_x0020_ONLY_x005f_x0020__x005f_x002d__x003" name="Supplies (06XX)" totalsRowFunction="sum" queryTableFieldId="11" dataDxfId="9" totalsRowDxfId="8"/>
    <tableColumn id="15" xr3:uid="{00000000-0010-0000-0000-00000F000000}" uniqueName="CFR_x005f_x0020_ONLY_x005f_x0020__x005f_x002d__x004" name="Property (07XX)" totalsRowFunction="sum" queryTableFieldId="12" dataDxfId="7" totalsRowDxfId="6"/>
    <tableColumn id="16" xr3:uid="{00000000-0010-0000-0000-000010000000}" uniqueName="CFR_x005f_x0020_ONLY_x005f_x0020__x005f_x002d__x005" name="Debt Service &amp; Miscellaneous (08XX)" totalsRowFunction="sum" queryTableFieldId="13" dataDxfId="5" totalsRowDxfId="4"/>
    <tableColumn id="17" xr3:uid="{00000000-0010-0000-0000-000011000000}" uniqueName="CFR_x005f_x0020_ONLY_x005f_x0020__x005f_x002d__x006" name="Other Items (09XX)" totalsRowFunction="sum" queryTableFieldId="14" dataDxfId="3" totalsRowDxfId="2"/>
    <tableColumn id="20" xr3:uid="{00000000-0010-0000-0000-000014000000}" uniqueName="20" name="Total Requested Amount2" totalsRowFunction="sum" queryTableFieldId="20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topLeftCell="I12" workbookViewId="0">
      <selection activeCell="M19" sqref="M19"/>
    </sheetView>
  </sheetViews>
  <sheetFormatPr defaultRowHeight="14.4" x14ac:dyDescent="0.3"/>
  <cols>
    <col min="1" max="1" width="15" bestFit="1" customWidth="1"/>
    <col min="2" max="2" width="28.88671875" bestFit="1" customWidth="1"/>
    <col min="3" max="3" width="12.33203125" bestFit="1" customWidth="1"/>
    <col min="4" max="4" width="15.33203125" customWidth="1"/>
    <col min="5" max="5" width="24.33203125" customWidth="1"/>
    <col min="6" max="6" width="19" customWidth="1"/>
    <col min="7" max="7" width="17.88671875" customWidth="1"/>
    <col min="8" max="8" width="16.88671875" customWidth="1"/>
    <col min="9" max="9" width="17" customWidth="1"/>
    <col min="10" max="10" width="17.6640625" customWidth="1"/>
    <col min="11" max="11" width="21.6640625" customWidth="1"/>
    <col min="12" max="12" width="19.33203125" customWidth="1"/>
    <col min="13" max="13" width="14.33203125" customWidth="1"/>
  </cols>
  <sheetData>
    <row r="1" spans="1:13" ht="28.8" x14ac:dyDescent="0.3">
      <c r="A1" t="s">
        <v>0</v>
      </c>
      <c r="B1" t="s">
        <v>2</v>
      </c>
      <c r="C1" t="s">
        <v>1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37</v>
      </c>
      <c r="I1" s="3" t="s">
        <v>38</v>
      </c>
      <c r="J1" t="s">
        <v>39</v>
      </c>
      <c r="K1" s="3" t="s">
        <v>40</v>
      </c>
      <c r="L1" s="3" t="s">
        <v>41</v>
      </c>
      <c r="M1" s="3" t="s">
        <v>42</v>
      </c>
    </row>
    <row r="2" spans="1:13" x14ac:dyDescent="0.3">
      <c r="A2" s="1" t="s">
        <v>3</v>
      </c>
      <c r="B2" s="1" t="s">
        <v>5</v>
      </c>
      <c r="C2" s="1" t="s">
        <v>4</v>
      </c>
      <c r="D2" s="2">
        <v>82197</v>
      </c>
      <c r="E2" s="2"/>
      <c r="F2" s="2">
        <v>36078</v>
      </c>
      <c r="G2" s="2"/>
      <c r="H2" s="2">
        <v>46119</v>
      </c>
      <c r="I2" s="2"/>
      <c r="J2" s="2"/>
      <c r="K2" s="2"/>
      <c r="L2" s="2"/>
      <c r="M2" s="2">
        <v>82197</v>
      </c>
    </row>
    <row r="3" spans="1:13" x14ac:dyDescent="0.3">
      <c r="A3" s="1" t="s">
        <v>6</v>
      </c>
      <c r="B3" s="1" t="s">
        <v>7</v>
      </c>
      <c r="C3" s="1" t="s">
        <v>4</v>
      </c>
      <c r="D3" s="2">
        <v>689680</v>
      </c>
      <c r="E3" s="2"/>
      <c r="F3" s="2"/>
      <c r="G3" s="2"/>
      <c r="H3" s="2"/>
      <c r="I3" s="2"/>
      <c r="J3" s="2">
        <v>689680</v>
      </c>
      <c r="K3" s="2"/>
      <c r="L3" s="2"/>
      <c r="M3" s="2">
        <v>689680</v>
      </c>
    </row>
    <row r="4" spans="1:13" x14ac:dyDescent="0.3">
      <c r="A4" s="1" t="s">
        <v>8</v>
      </c>
      <c r="B4" s="1" t="s">
        <v>9</v>
      </c>
      <c r="C4" s="1" t="s">
        <v>4</v>
      </c>
      <c r="D4" s="2">
        <v>591680</v>
      </c>
      <c r="E4" s="2"/>
      <c r="F4" s="2"/>
      <c r="G4" s="2">
        <v>421251</v>
      </c>
      <c r="H4" s="2">
        <v>170429</v>
      </c>
      <c r="I4" s="2"/>
      <c r="J4" s="2"/>
      <c r="K4" s="2"/>
      <c r="L4" s="2"/>
      <c r="M4" s="2">
        <v>591680</v>
      </c>
    </row>
    <row r="5" spans="1:13" x14ac:dyDescent="0.3">
      <c r="A5" s="1" t="s">
        <v>10</v>
      </c>
      <c r="B5" s="1" t="s">
        <v>9</v>
      </c>
      <c r="C5" s="1" t="s">
        <v>4</v>
      </c>
      <c r="D5" s="2">
        <v>120900</v>
      </c>
      <c r="E5" s="2"/>
      <c r="F5" s="2"/>
      <c r="G5" s="2">
        <v>43700</v>
      </c>
      <c r="H5" s="2"/>
      <c r="I5" s="2"/>
      <c r="J5" s="2">
        <v>77200</v>
      </c>
      <c r="K5" s="2"/>
      <c r="L5" s="2"/>
      <c r="M5" s="2">
        <v>120900</v>
      </c>
    </row>
    <row r="6" spans="1:13" x14ac:dyDescent="0.3">
      <c r="A6" s="1" t="s">
        <v>11</v>
      </c>
      <c r="B6" s="1" t="s">
        <v>12</v>
      </c>
      <c r="C6" s="1" t="s">
        <v>4</v>
      </c>
      <c r="D6" s="2">
        <v>407766</v>
      </c>
      <c r="E6" s="2"/>
      <c r="F6" s="2">
        <v>118827</v>
      </c>
      <c r="G6" s="2">
        <v>163939</v>
      </c>
      <c r="H6" s="2">
        <v>125000</v>
      </c>
      <c r="I6" s="2"/>
      <c r="J6" s="2"/>
      <c r="K6" s="2"/>
      <c r="L6" s="2"/>
      <c r="M6" s="2">
        <v>407766</v>
      </c>
    </row>
    <row r="7" spans="1:13" x14ac:dyDescent="0.3">
      <c r="A7" s="1" t="s">
        <v>13</v>
      </c>
      <c r="B7" s="1" t="s">
        <v>14</v>
      </c>
      <c r="C7" s="1" t="s">
        <v>4</v>
      </c>
      <c r="D7" s="2">
        <v>752645</v>
      </c>
      <c r="E7" s="2"/>
      <c r="F7" s="2"/>
      <c r="G7" s="2">
        <v>628995</v>
      </c>
      <c r="H7" s="2"/>
      <c r="I7" s="2"/>
      <c r="J7" s="2">
        <v>123650</v>
      </c>
      <c r="K7" s="2"/>
      <c r="L7" s="2"/>
      <c r="M7" s="2">
        <v>752645</v>
      </c>
    </row>
    <row r="8" spans="1:13" x14ac:dyDescent="0.3">
      <c r="A8" s="1" t="s">
        <v>15</v>
      </c>
      <c r="B8" s="1" t="s">
        <v>9</v>
      </c>
      <c r="C8" s="1" t="s">
        <v>4</v>
      </c>
      <c r="D8" s="2">
        <v>917863</v>
      </c>
      <c r="E8" s="2"/>
      <c r="F8" s="2"/>
      <c r="G8" s="2">
        <v>894334</v>
      </c>
      <c r="H8" s="2"/>
      <c r="I8" s="2"/>
      <c r="J8" s="2">
        <v>23529</v>
      </c>
      <c r="K8" s="2"/>
      <c r="L8" s="2"/>
      <c r="M8" s="2">
        <v>917863</v>
      </c>
    </row>
    <row r="9" spans="1:13" x14ac:dyDescent="0.3">
      <c r="A9" s="1" t="s">
        <v>16</v>
      </c>
      <c r="B9" s="1" t="s">
        <v>12</v>
      </c>
      <c r="C9" s="1" t="s">
        <v>4</v>
      </c>
      <c r="D9" s="2">
        <v>384966</v>
      </c>
      <c r="E9" s="2"/>
      <c r="F9" s="2">
        <v>49509</v>
      </c>
      <c r="G9" s="2">
        <v>38325</v>
      </c>
      <c r="H9" s="2">
        <v>18463</v>
      </c>
      <c r="I9" s="2"/>
      <c r="J9" s="2">
        <v>278669</v>
      </c>
      <c r="K9" s="2"/>
      <c r="L9" s="2"/>
      <c r="M9" s="2">
        <v>384966</v>
      </c>
    </row>
    <row r="10" spans="1:13" x14ac:dyDescent="0.3">
      <c r="A10" s="1" t="s">
        <v>17</v>
      </c>
      <c r="B10" s="1" t="s">
        <v>18</v>
      </c>
      <c r="C10" s="1" t="s">
        <v>4</v>
      </c>
      <c r="D10" s="2">
        <v>584073</v>
      </c>
      <c r="E10" s="2"/>
      <c r="F10" s="2"/>
      <c r="G10" s="2">
        <v>584073</v>
      </c>
      <c r="H10" s="2"/>
      <c r="I10" s="2"/>
      <c r="J10" s="2"/>
      <c r="K10" s="2"/>
      <c r="L10" s="2"/>
      <c r="M10" s="2">
        <v>584073</v>
      </c>
    </row>
    <row r="11" spans="1:13" x14ac:dyDescent="0.3">
      <c r="A11" s="1" t="s">
        <v>19</v>
      </c>
      <c r="B11" s="1" t="s">
        <v>9</v>
      </c>
      <c r="C11" s="1" t="s">
        <v>4</v>
      </c>
      <c r="D11" s="2">
        <v>206285</v>
      </c>
      <c r="E11" s="2"/>
      <c r="F11" s="2"/>
      <c r="G11" s="2">
        <v>147948</v>
      </c>
      <c r="H11" s="2"/>
      <c r="I11" s="2"/>
      <c r="J11" s="2">
        <v>58337</v>
      </c>
      <c r="K11" s="2"/>
      <c r="L11" s="2"/>
      <c r="M11" s="2">
        <v>206285</v>
      </c>
    </row>
    <row r="12" spans="1:13" x14ac:dyDescent="0.3">
      <c r="A12" s="1" t="s">
        <v>20</v>
      </c>
      <c r="B12" s="1" t="s">
        <v>21</v>
      </c>
      <c r="C12" s="1" t="s">
        <v>4</v>
      </c>
      <c r="D12" s="2">
        <v>288975</v>
      </c>
      <c r="E12" s="2"/>
      <c r="F12" s="2"/>
      <c r="G12" s="2"/>
      <c r="H12" s="2">
        <v>54191</v>
      </c>
      <c r="I12" s="2"/>
      <c r="J12" s="2"/>
      <c r="K12" s="2">
        <v>234784</v>
      </c>
      <c r="L12" s="2"/>
      <c r="M12" s="2">
        <v>288975</v>
      </c>
    </row>
    <row r="13" spans="1:13" x14ac:dyDescent="0.3">
      <c r="A13" s="1" t="s">
        <v>22</v>
      </c>
      <c r="B13" s="1" t="s">
        <v>23</v>
      </c>
      <c r="C13" s="1" t="s">
        <v>4</v>
      </c>
      <c r="D13" s="2">
        <v>775773</v>
      </c>
      <c r="E13" s="2"/>
      <c r="F13" s="2"/>
      <c r="G13" s="2">
        <v>320572</v>
      </c>
      <c r="H13" s="2">
        <v>85801</v>
      </c>
      <c r="I13" s="2"/>
      <c r="J13" s="2">
        <v>294849</v>
      </c>
      <c r="K13" s="2">
        <v>74551</v>
      </c>
      <c r="L13" s="2"/>
      <c r="M13" s="2">
        <v>775773</v>
      </c>
    </row>
    <row r="14" spans="1:13" x14ac:dyDescent="0.3">
      <c r="A14" s="1" t="s">
        <v>24</v>
      </c>
      <c r="B14" s="1" t="s">
        <v>25</v>
      </c>
      <c r="C14" s="1" t="s">
        <v>4</v>
      </c>
      <c r="D14" s="2">
        <v>567709</v>
      </c>
      <c r="E14" s="2"/>
      <c r="F14" s="2"/>
      <c r="G14" s="2"/>
      <c r="H14" s="2"/>
      <c r="I14" s="2"/>
      <c r="J14" s="2">
        <v>298900</v>
      </c>
      <c r="K14" s="2">
        <v>268809</v>
      </c>
      <c r="L14" s="2"/>
      <c r="M14" s="2">
        <v>567709</v>
      </c>
    </row>
    <row r="15" spans="1:13" x14ac:dyDescent="0.3">
      <c r="A15" s="1" t="s">
        <v>26</v>
      </c>
      <c r="B15" s="1" t="s">
        <v>27</v>
      </c>
      <c r="C15" s="1" t="s">
        <v>4</v>
      </c>
      <c r="D15" s="2">
        <v>119485</v>
      </c>
      <c r="E15" s="2"/>
      <c r="F15" s="2">
        <v>1305</v>
      </c>
      <c r="G15" s="2">
        <v>28287</v>
      </c>
      <c r="H15" s="2">
        <v>42070</v>
      </c>
      <c r="I15" s="2">
        <v>12863</v>
      </c>
      <c r="J15" s="2"/>
      <c r="K15" s="2">
        <v>34960</v>
      </c>
      <c r="L15" s="2"/>
      <c r="M15" s="2">
        <v>119485</v>
      </c>
    </row>
    <row r="16" spans="1:13" x14ac:dyDescent="0.3">
      <c r="A16" s="1" t="s">
        <v>28</v>
      </c>
      <c r="B16" s="1" t="s">
        <v>29</v>
      </c>
      <c r="C16" s="1" t="s">
        <v>4</v>
      </c>
      <c r="D16" s="2">
        <v>751149</v>
      </c>
      <c r="E16" s="2"/>
      <c r="F16" s="2"/>
      <c r="G16" s="2"/>
      <c r="H16" s="2">
        <v>187379</v>
      </c>
      <c r="I16" s="2"/>
      <c r="J16" s="2"/>
      <c r="K16" s="2">
        <v>563770</v>
      </c>
      <c r="L16" s="2"/>
      <c r="M16" s="2">
        <v>751149</v>
      </c>
    </row>
    <row r="17" spans="1:13" x14ac:dyDescent="0.3">
      <c r="A17" s="1" t="s">
        <v>30</v>
      </c>
      <c r="B17" s="1" t="s">
        <v>9</v>
      </c>
      <c r="C17" s="1" t="s">
        <v>4</v>
      </c>
      <c r="D17" s="2">
        <v>1033110</v>
      </c>
      <c r="E17" s="2"/>
      <c r="F17" s="2"/>
      <c r="G17" s="2">
        <v>510766</v>
      </c>
      <c r="H17" s="2"/>
      <c r="I17" s="2"/>
      <c r="J17" s="2">
        <v>434287</v>
      </c>
      <c r="K17" s="2">
        <v>88057</v>
      </c>
      <c r="L17" s="2"/>
      <c r="M17" s="2">
        <v>1033110</v>
      </c>
    </row>
    <row r="18" spans="1:13" x14ac:dyDescent="0.3">
      <c r="A18" s="1" t="s">
        <v>31</v>
      </c>
      <c r="B18" s="1" t="s">
        <v>32</v>
      </c>
      <c r="C18" s="1" t="s">
        <v>4</v>
      </c>
      <c r="D18" s="2">
        <v>68050</v>
      </c>
      <c r="E18" s="2">
        <v>23817</v>
      </c>
      <c r="F18" s="2"/>
      <c r="G18" s="2"/>
      <c r="H18" s="2">
        <v>22607</v>
      </c>
      <c r="I18" s="2"/>
      <c r="J18" s="2"/>
      <c r="K18" s="2">
        <v>21626</v>
      </c>
      <c r="L18" s="2"/>
      <c r="M18" s="2">
        <v>68050</v>
      </c>
    </row>
    <row r="19" spans="1:13" x14ac:dyDescent="0.3">
      <c r="A19" s="1"/>
      <c r="B19" s="1"/>
      <c r="C19" s="1"/>
      <c r="D19" s="2">
        <f>SUBTOTAL(109,Table_query__2[Total Requested Amount])</f>
        <v>8342306</v>
      </c>
      <c r="E19" s="2">
        <f>SUBTOTAL(109,Table_query__2[Salaries/Employee Benefits (01XX-02XX)])</f>
        <v>23817</v>
      </c>
      <c r="F19" s="2">
        <f>SUBTOTAL(109,Table_query__2[Purchased Services (03XX)])</f>
        <v>205719</v>
      </c>
      <c r="G19" s="2">
        <f>SUBTOTAL(109,Table_query__2[Purchased Property Services (04XX)])</f>
        <v>3782190</v>
      </c>
      <c r="H19" s="2">
        <f>SUBTOTAL(109,Table_query__2[Other Purchased Services (05XX)])</f>
        <v>752059</v>
      </c>
      <c r="I19" s="2">
        <f>SUBTOTAL(109,Table_query__2[Supplies (06XX)])</f>
        <v>12863</v>
      </c>
      <c r="J19" s="2">
        <f>SUBTOTAL(109,Table_query__2[Property (07XX)])</f>
        <v>2279101</v>
      </c>
      <c r="K19" s="2">
        <f>SUBTOTAL(109,Table_query__2[Debt Service &amp; Miscellaneous (08XX)])</f>
        <v>1286557</v>
      </c>
      <c r="L19" s="2">
        <f>SUBTOTAL(109,Table_query__2[Other Items (09XX)])</f>
        <v>0</v>
      </c>
      <c r="M19" s="7">
        <f>SUBTOTAL(109,Table_query__2[Total Requested Amount2])</f>
        <v>8342306</v>
      </c>
    </row>
    <row r="22" spans="1:13" x14ac:dyDescent="0.3">
      <c r="A22" s="4" t="s">
        <v>43</v>
      </c>
    </row>
    <row r="23" spans="1:13" x14ac:dyDescent="0.3">
      <c r="A23" s="4" t="s">
        <v>44</v>
      </c>
    </row>
    <row r="24" spans="1:13" x14ac:dyDescent="0.3">
      <c r="A24" s="5" t="s">
        <v>45</v>
      </c>
    </row>
    <row r="26" spans="1:13" x14ac:dyDescent="0.3">
      <c r="A26" s="4" t="s">
        <v>46</v>
      </c>
    </row>
    <row r="27" spans="1:13" x14ac:dyDescent="0.3">
      <c r="C27" s="4"/>
      <c r="D27" s="4"/>
    </row>
    <row r="28" spans="1:13" x14ac:dyDescent="0.3">
      <c r="A28" s="6" t="s">
        <v>47</v>
      </c>
      <c r="C28" s="4"/>
      <c r="D28" s="4"/>
    </row>
    <row r="29" spans="1:13" x14ac:dyDescent="0.3">
      <c r="A29" t="s">
        <v>48</v>
      </c>
      <c r="C29" s="5"/>
      <c r="D29" s="4"/>
    </row>
    <row r="30" spans="1:13" x14ac:dyDescent="0.3">
      <c r="C30" s="4"/>
      <c r="D30" s="4"/>
    </row>
    <row r="31" spans="1:13" x14ac:dyDescent="0.3">
      <c r="C31" s="4"/>
      <c r="D31" s="4"/>
    </row>
    <row r="32" spans="1:13" x14ac:dyDescent="0.3">
      <c r="C32" s="4"/>
      <c r="D32" s="4"/>
    </row>
    <row r="33" spans="3:4" x14ac:dyDescent="0.3">
      <c r="C33" s="6"/>
      <c r="D33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Audit_x0020_Status xmlns="3a62de7d-ba57-4f43-9dae-9623ba637be0" xsi:nil="true"/>
    <Audience1 xmlns="3a62de7d-ba57-4f43-9dae-9623ba637be0"/>
    <Categories xmlns="http://schemas.microsoft.com/sharepoint/v3" xsi:nil="true"/>
    <Accessibility_x0020_Audit_x0020_Date xmlns="3a62de7d-ba57-4f43-9dae-9623ba637be0" xsi:nil="true"/>
    <Application_x0020_Type xmlns="3a62de7d-ba57-4f43-9dae-9623ba637be0" xsi:nil="true"/>
    <PublishingStartDate xmlns="http://schemas.microsoft.com/sharepoint/v3" xsi:nil="true"/>
    <_dlc_DocId xmlns="3a62de7d-ba57-4f43-9dae-9623ba637be0">KYED-248-13966</_dlc_DocId>
    <Process xmlns="ac33b2e0-e00e-4351-bf82-6c31476acd57">CFR</Process>
    <Accessibility_x0020_Status xmlns="3a62de7d-ba57-4f43-9dae-9623ba637be0">Accessible</Accessibility_x0020_Status>
    <Accessible xmlns="ac33b2e0-e00e-4351-bf82-6c31476acd57">true</Accessible>
    <_dlc_DocIdUrl xmlns="3a62de7d-ba57-4f43-9dae-9623ba637be0">
      <Url>https://www.education.ky.gov/districts/FinRept/_layouts/15/DocIdRedir.aspx?ID=KYED-248-13966</Url>
      <Description>KYED-248-13966</Description>
    </_dlc_DocIdUrl>
    <fiscalYear xmlns="3a62de7d-ba57-4f43-9dae-9623ba637be0">2022-2023</fiscalYear>
    <Application_x0020_Date xmlns="3a62de7d-ba57-4f43-9dae-9623ba637be0" xsi:nil="true"/>
    <Publication_x0020_Date xmlns="3a62de7d-ba57-4f43-9dae-9623ba637be0">2023-06-12T04:00:00+00:00</Publication_x0020_Date>
    <Accessibility_x0020_Office xmlns="3a62de7d-ba57-4f43-9dae-9623ba637be0">OFO - Office of Finance and Operations</Accessibility_x0020_Office>
    <Application_x0020_Status xmlns="3a62de7d-ba57-4f43-9dae-9623ba637be0" xsi:nil="true"/>
    <Accessibility_x0020_Audience xmlns="3a62de7d-ba57-4f43-9dae-9623ba637be0" xsi:nil="true"/>
    <RoutingRuleDescription xmlns="http://schemas.microsoft.com/sharepoint/v3" xsi:nil="true"/>
    <Accessibility_x0020_Target_x0020_Date xmlns="3a62de7d-ba57-4f43-9dae-9623ba637be0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D23CFF-81BB-4407-8A11-DDFDA5A31A5F}"/>
</file>

<file path=customXml/itemProps2.xml><?xml version="1.0" encoding="utf-8"?>
<ds:datastoreItem xmlns:ds="http://schemas.openxmlformats.org/officeDocument/2006/customXml" ds:itemID="{E59DB60C-52CC-4607-91C4-49B9C4E685A6}"/>
</file>

<file path=customXml/itemProps3.xml><?xml version="1.0" encoding="utf-8"?>
<ds:datastoreItem xmlns:ds="http://schemas.openxmlformats.org/officeDocument/2006/customXml" ds:itemID="{5E1816F7-F485-4945-9E80-1240E2343A68}"/>
</file>

<file path=customXml/itemProps4.xml><?xml version="1.0" encoding="utf-8"?>
<ds:datastoreItem xmlns:ds="http://schemas.openxmlformats.org/officeDocument/2006/customXml" ds:itemID="{2A8638C2-4CE6-407D-995F-971B14215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FY22-23 CFR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CFR Summary Report FY22-23 Dated 6 12 23</dc:title>
  <dc:creator>Cox, Jana - Division of District Support</dc:creator>
  <cp:lastModifiedBy>Cox, Jana - Division of District Support</cp:lastModifiedBy>
  <dcterms:created xsi:type="dcterms:W3CDTF">2023-06-12T12:26:56Z</dcterms:created>
  <dcterms:modified xsi:type="dcterms:W3CDTF">2023-06-12T14:13:51Z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b3251263-e10b-4d9b-822a-05a3d4679280</vt:lpwstr>
  </property>
</Properties>
</file>