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DEODSSA01\ODSS_Files\audits_trans\On _behalf_Payments\2022-23 On-Behalf Payments\"/>
    </mc:Choice>
  </mc:AlternateContent>
  <xr:revisionPtr revIDLastSave="0" documentId="13_ncr:1_{8A107D2F-6AF2-4D2B-9737-25BBF9FF8A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n Behalf Payment Totals " sheetId="2" r:id="rId1"/>
    <sheet name="TRS OBP totals" sheetId="4" r:id="rId2"/>
    <sheet name="5% OBP Threshold" sheetId="3" r:id="rId3"/>
  </sheets>
  <definedNames>
    <definedName name="_xlnm._FilterDatabase" localSheetId="0" hidden="1">'On Behalf Payment Totals '!$A$3:$S$197</definedName>
    <definedName name="_xlnm._FilterDatabase" localSheetId="1" hidden="1">'TRS OBP totals'!$A$2:$F$195</definedName>
    <definedName name="_xlnm.Print_Area" localSheetId="2">'5% OBP Threshold'!$A$1:$D$194</definedName>
    <definedName name="_xlnm.Print_Titles" localSheetId="2">'5% OBP Threshold'!$1:$2</definedName>
    <definedName name="_xlnm.Print_Titles" localSheetId="0">'On Behalf Payment Totals '!$1:$3</definedName>
    <definedName name="_xlnm.Print_Titles" localSheetId="1">'TRS OBP totals'!$1:$2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4" i="2" l="1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E3" i="4"/>
  <c r="D3" i="4"/>
  <c r="D175" i="2"/>
  <c r="A198" i="4"/>
  <c r="A199" i="4"/>
  <c r="A200" i="4"/>
  <c r="A201" i="4"/>
  <c r="A202" i="4"/>
  <c r="A204" i="4"/>
  <c r="A197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78" i="4"/>
  <c r="A177" i="4"/>
  <c r="A176" i="4"/>
  <c r="A175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3" i="4"/>
  <c r="F3" i="4" s="1"/>
  <c r="F147" i="4" l="1"/>
  <c r="F131" i="4"/>
  <c r="F95" i="4"/>
  <c r="F59" i="4"/>
  <c r="F35" i="4"/>
  <c r="F23" i="4"/>
  <c r="F135" i="4"/>
  <c r="F111" i="4"/>
  <c r="F99" i="4"/>
  <c r="F123" i="4"/>
  <c r="F83" i="4"/>
  <c r="F157" i="4"/>
  <c r="F107" i="4"/>
  <c r="F11" i="4"/>
  <c r="F143" i="4"/>
  <c r="F119" i="4"/>
  <c r="F71" i="4"/>
  <c r="F47" i="4"/>
  <c r="F169" i="4"/>
  <c r="F127" i="4"/>
  <c r="F103" i="4"/>
  <c r="F67" i="4"/>
  <c r="F43" i="4"/>
  <c r="F31" i="4"/>
  <c r="F165" i="4"/>
  <c r="F139" i="4"/>
  <c r="F91" i="4"/>
  <c r="F7" i="4"/>
  <c r="F151" i="4"/>
  <c r="F115" i="4"/>
  <c r="F79" i="4"/>
  <c r="F55" i="4"/>
  <c r="F19" i="4"/>
  <c r="F87" i="4"/>
  <c r="F75" i="4"/>
  <c r="F63" i="4"/>
  <c r="F51" i="4"/>
  <c r="F39" i="4"/>
  <c r="F27" i="4"/>
  <c r="F15" i="4"/>
  <c r="F173" i="4"/>
  <c r="F161" i="4"/>
  <c r="F150" i="4"/>
  <c r="F146" i="4"/>
  <c r="F142" i="4"/>
  <c r="F138" i="4"/>
  <c r="F134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F6" i="4"/>
  <c r="F172" i="4"/>
  <c r="F168" i="4"/>
  <c r="F164" i="4"/>
  <c r="F160" i="4"/>
  <c r="F156" i="4"/>
  <c r="F153" i="4"/>
  <c r="F149" i="4"/>
  <c r="F145" i="4"/>
  <c r="F141" i="4"/>
  <c r="F137" i="4"/>
  <c r="F133" i="4"/>
  <c r="F129" i="4"/>
  <c r="F125" i="4"/>
  <c r="F121" i="4"/>
  <c r="F117" i="4"/>
  <c r="F113" i="4"/>
  <c r="F109" i="4"/>
  <c r="F105" i="4"/>
  <c r="F101" i="4"/>
  <c r="F97" i="4"/>
  <c r="F93" i="4"/>
  <c r="F89" i="4"/>
  <c r="F85" i="4"/>
  <c r="F81" i="4"/>
  <c r="F77" i="4"/>
  <c r="F73" i="4"/>
  <c r="F69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F13" i="4"/>
  <c r="F9" i="4"/>
  <c r="F5" i="4"/>
  <c r="F171" i="4"/>
  <c r="F167" i="4"/>
  <c r="F163" i="4"/>
  <c r="F159" i="4"/>
  <c r="F155" i="4"/>
  <c r="F152" i="4"/>
  <c r="F148" i="4"/>
  <c r="F144" i="4"/>
  <c r="F140" i="4"/>
  <c r="F136" i="4"/>
  <c r="F132" i="4"/>
  <c r="F128" i="4"/>
  <c r="F124" i="4"/>
  <c r="F120" i="4"/>
  <c r="F116" i="4"/>
  <c r="F112" i="4"/>
  <c r="F108" i="4"/>
  <c r="F104" i="4"/>
  <c r="F100" i="4"/>
  <c r="F96" i="4"/>
  <c r="F92" i="4"/>
  <c r="F88" i="4"/>
  <c r="F84" i="4"/>
  <c r="F80" i="4"/>
  <c r="F76" i="4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F8" i="4"/>
  <c r="F4" i="4"/>
  <c r="F170" i="4"/>
  <c r="F166" i="4"/>
  <c r="F162" i="4"/>
  <c r="F158" i="4"/>
  <c r="F154" i="4"/>
  <c r="E174" i="4"/>
  <c r="P174" i="2"/>
  <c r="S174" i="2" s="1"/>
  <c r="P173" i="2"/>
  <c r="P172" i="2"/>
  <c r="P171" i="2"/>
  <c r="P170" i="2"/>
  <c r="P169" i="2"/>
  <c r="P168" i="2"/>
  <c r="P167" i="2"/>
  <c r="P166" i="2"/>
  <c r="P165" i="2"/>
  <c r="P164" i="2"/>
  <c r="P163" i="2"/>
  <c r="P162" i="2"/>
  <c r="S162" i="2" s="1"/>
  <c r="P161" i="2"/>
  <c r="S161" i="2" s="1"/>
  <c r="P160" i="2"/>
  <c r="P159" i="2"/>
  <c r="P158" i="2"/>
  <c r="P157" i="2"/>
  <c r="S157" i="2" s="1"/>
  <c r="P156" i="2"/>
  <c r="P155" i="2"/>
  <c r="P154" i="2"/>
  <c r="P153" i="2"/>
  <c r="P152" i="2"/>
  <c r="P151" i="2"/>
  <c r="P150" i="2"/>
  <c r="P149" i="2"/>
  <c r="S149" i="2" s="1"/>
  <c r="P148" i="2"/>
  <c r="P147" i="2"/>
  <c r="P146" i="2"/>
  <c r="P145" i="2"/>
  <c r="S145" i="2" s="1"/>
  <c r="P144" i="2"/>
  <c r="P143" i="2"/>
  <c r="P142" i="2"/>
  <c r="P141" i="2"/>
  <c r="P140" i="2"/>
  <c r="P139" i="2"/>
  <c r="P138" i="2"/>
  <c r="P137" i="2"/>
  <c r="S137" i="2" s="1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S113" i="2" s="1"/>
  <c r="P112" i="2"/>
  <c r="P111" i="2"/>
  <c r="P110" i="2"/>
  <c r="P109" i="2"/>
  <c r="S109" i="2" s="1"/>
  <c r="P108" i="2"/>
  <c r="P107" i="2"/>
  <c r="P106" i="2"/>
  <c r="P105" i="2"/>
  <c r="P104" i="2"/>
  <c r="P103" i="2"/>
  <c r="P102" i="2"/>
  <c r="P101" i="2"/>
  <c r="S101" i="2" s="1"/>
  <c r="P100" i="2"/>
  <c r="P99" i="2"/>
  <c r="P98" i="2"/>
  <c r="P97" i="2"/>
  <c r="S97" i="2" s="1"/>
  <c r="P96" i="2"/>
  <c r="P95" i="2"/>
  <c r="P94" i="2"/>
  <c r="P93" i="2"/>
  <c r="S93" i="2" s="1"/>
  <c r="P92" i="2"/>
  <c r="P91" i="2"/>
  <c r="P90" i="2"/>
  <c r="P89" i="2"/>
  <c r="S89" i="2" s="1"/>
  <c r="P88" i="2"/>
  <c r="P87" i="2"/>
  <c r="P86" i="2"/>
  <c r="P85" i="2"/>
  <c r="S85" i="2" s="1"/>
  <c r="P84" i="2"/>
  <c r="P83" i="2"/>
  <c r="P82" i="2"/>
  <c r="P81" i="2"/>
  <c r="S81" i="2" s="1"/>
  <c r="P80" i="2"/>
  <c r="P79" i="2"/>
  <c r="P78" i="2"/>
  <c r="P77" i="2"/>
  <c r="S77" i="2" s="1"/>
  <c r="P76" i="2"/>
  <c r="P75" i="2"/>
  <c r="P74" i="2"/>
  <c r="P73" i="2"/>
  <c r="S73" i="2" s="1"/>
  <c r="P72" i="2"/>
  <c r="P71" i="2"/>
  <c r="P70" i="2"/>
  <c r="P69" i="2"/>
  <c r="P68" i="2"/>
  <c r="P67" i="2"/>
  <c r="P66" i="2"/>
  <c r="P65" i="2"/>
  <c r="S65" i="2" s="1"/>
  <c r="P64" i="2"/>
  <c r="P63" i="2"/>
  <c r="P62" i="2"/>
  <c r="P61" i="2"/>
  <c r="S61" i="2" s="1"/>
  <c r="P60" i="2"/>
  <c r="P59" i="2"/>
  <c r="P58" i="2"/>
  <c r="P57" i="2"/>
  <c r="S57" i="2" s="1"/>
  <c r="P56" i="2"/>
  <c r="P55" i="2"/>
  <c r="P54" i="2"/>
  <c r="P53" i="2"/>
  <c r="S53" i="2" s="1"/>
  <c r="P52" i="2"/>
  <c r="P51" i="2"/>
  <c r="P50" i="2"/>
  <c r="P49" i="2"/>
  <c r="S49" i="2" s="1"/>
  <c r="P48" i="2"/>
  <c r="P47" i="2"/>
  <c r="P46" i="2"/>
  <c r="P45" i="2"/>
  <c r="S45" i="2" s="1"/>
  <c r="P44" i="2"/>
  <c r="P43" i="2"/>
  <c r="P42" i="2"/>
  <c r="P41" i="2"/>
  <c r="S41" i="2" s="1"/>
  <c r="P40" i="2"/>
  <c r="P39" i="2"/>
  <c r="P38" i="2"/>
  <c r="P37" i="2"/>
  <c r="P36" i="2"/>
  <c r="P35" i="2"/>
  <c r="P34" i="2"/>
  <c r="P33" i="2"/>
  <c r="S33" i="2" s="1"/>
  <c r="P32" i="2"/>
  <c r="P31" i="2"/>
  <c r="P30" i="2"/>
  <c r="P29" i="2"/>
  <c r="S29" i="2" s="1"/>
  <c r="P28" i="2"/>
  <c r="P27" i="2"/>
  <c r="P26" i="2"/>
  <c r="P25" i="2"/>
  <c r="S25" i="2" s="1"/>
  <c r="P24" i="2"/>
  <c r="P23" i="2"/>
  <c r="P22" i="2"/>
  <c r="P21" i="2"/>
  <c r="S21" i="2" s="1"/>
  <c r="P20" i="2"/>
  <c r="P19" i="2"/>
  <c r="P18" i="2"/>
  <c r="P17" i="2"/>
  <c r="S17" i="2" s="1"/>
  <c r="P16" i="2"/>
  <c r="P15" i="2"/>
  <c r="P14" i="2"/>
  <c r="P13" i="2"/>
  <c r="S13" i="2" s="1"/>
  <c r="P12" i="2"/>
  <c r="P11" i="2"/>
  <c r="P10" i="2"/>
  <c r="P9" i="2"/>
  <c r="S9" i="2" s="1"/>
  <c r="P8" i="2"/>
  <c r="P7" i="2"/>
  <c r="P6" i="2"/>
  <c r="P5" i="2"/>
  <c r="S5" i="2" s="1"/>
  <c r="P4" i="2"/>
  <c r="S170" i="2"/>
  <c r="S166" i="2"/>
  <c r="S165" i="2"/>
  <c r="S158" i="2"/>
  <c r="S154" i="2"/>
  <c r="S153" i="2"/>
  <c r="S141" i="2"/>
  <c r="S133" i="2"/>
  <c r="S129" i="2"/>
  <c r="S125" i="2"/>
  <c r="S121" i="2"/>
  <c r="S117" i="2"/>
  <c r="S105" i="2"/>
  <c r="S69" i="2"/>
  <c r="S37" i="2"/>
  <c r="R175" i="2"/>
  <c r="Q175" i="2"/>
  <c r="O175" i="2"/>
  <c r="N175" i="2"/>
  <c r="M175" i="2"/>
  <c r="L175" i="2"/>
  <c r="J175" i="2"/>
  <c r="I175" i="2"/>
  <c r="H175" i="2"/>
  <c r="G175" i="2"/>
  <c r="F175" i="2"/>
  <c r="E175" i="2"/>
  <c r="C175" i="2"/>
  <c r="F174" i="4" l="1"/>
  <c r="S7" i="2"/>
  <c r="S15" i="2"/>
  <c r="S23" i="2"/>
  <c r="S31" i="2"/>
  <c r="S39" i="2"/>
  <c r="S43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3" i="2"/>
  <c r="S107" i="2"/>
  <c r="S111" i="2"/>
  <c r="S115" i="2"/>
  <c r="S119" i="2"/>
  <c r="S123" i="2"/>
  <c r="S127" i="2"/>
  <c r="S131" i="2"/>
  <c r="S135" i="2"/>
  <c r="S139" i="2"/>
  <c r="S11" i="2"/>
  <c r="S19" i="2"/>
  <c r="S27" i="2"/>
  <c r="S35" i="2"/>
  <c r="S47" i="2"/>
  <c r="S143" i="2"/>
  <c r="S147" i="2"/>
  <c r="S155" i="2"/>
  <c r="S151" i="2"/>
  <c r="S159" i="2"/>
  <c r="S169" i="2"/>
  <c r="S6" i="2"/>
  <c r="S10" i="2"/>
  <c r="S14" i="2"/>
  <c r="S18" i="2"/>
  <c r="S22" i="2"/>
  <c r="S26" i="2"/>
  <c r="S30" i="2"/>
  <c r="S34" i="2"/>
  <c r="S38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S102" i="2"/>
  <c r="S106" i="2"/>
  <c r="S110" i="2"/>
  <c r="S114" i="2"/>
  <c r="S118" i="2"/>
  <c r="S122" i="2"/>
  <c r="S126" i="2"/>
  <c r="S130" i="2"/>
  <c r="S134" i="2"/>
  <c r="S138" i="2"/>
  <c r="S146" i="2"/>
  <c r="S150" i="2"/>
  <c r="S167" i="2"/>
  <c r="S163" i="2"/>
  <c r="S4" i="2"/>
  <c r="S8" i="2"/>
  <c r="S12" i="2"/>
  <c r="S16" i="2"/>
  <c r="S20" i="2"/>
  <c r="S24" i="2"/>
  <c r="S28" i="2"/>
  <c r="S32" i="2"/>
  <c r="S36" i="2"/>
  <c r="S40" i="2"/>
  <c r="S44" i="2"/>
  <c r="S48" i="2"/>
  <c r="S52" i="2"/>
  <c r="S56" i="2"/>
  <c r="S60" i="2"/>
  <c r="S64" i="2"/>
  <c r="S68" i="2"/>
  <c r="S72" i="2"/>
  <c r="S76" i="2"/>
  <c r="S80" i="2"/>
  <c r="S84" i="2"/>
  <c r="S88" i="2"/>
  <c r="S92" i="2"/>
  <c r="S96" i="2"/>
  <c r="S100" i="2"/>
  <c r="S104" i="2"/>
  <c r="S108" i="2"/>
  <c r="S112" i="2"/>
  <c r="S116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S172" i="2"/>
  <c r="S171" i="2"/>
  <c r="S173" i="2"/>
  <c r="P175" i="2"/>
  <c r="S42" i="2"/>
  <c r="S142" i="2"/>
  <c r="K175" i="2"/>
  <c r="D174" i="4"/>
  <c r="C174" i="4"/>
  <c r="S175" i="2" l="1"/>
  <c r="A194" i="3" l="1"/>
  <c r="A192" i="3"/>
  <c r="A191" i="3"/>
  <c r="A190" i="3"/>
  <c r="A189" i="3"/>
  <c r="A188" i="3"/>
  <c r="A187" i="3"/>
  <c r="C128" i="3" l="1"/>
  <c r="D128" i="3" s="1"/>
  <c r="C126" i="3"/>
  <c r="D126" i="3" s="1"/>
  <c r="C127" i="3"/>
  <c r="D127" i="3" s="1"/>
  <c r="C125" i="3"/>
  <c r="D125" i="3" s="1"/>
  <c r="C158" i="3"/>
  <c r="D158" i="3" s="1"/>
  <c r="C165" i="3"/>
  <c r="D165" i="3" s="1"/>
  <c r="C130" i="3"/>
  <c r="D130" i="3" s="1"/>
  <c r="C88" i="3"/>
  <c r="D88" i="3" s="1"/>
  <c r="C54" i="3"/>
  <c r="D54" i="3" s="1"/>
  <c r="C173" i="3"/>
  <c r="D173" i="3" s="1"/>
  <c r="C81" i="3"/>
  <c r="D81" i="3" s="1"/>
  <c r="C79" i="3"/>
  <c r="D79" i="3" s="1"/>
  <c r="C71" i="3"/>
  <c r="D71" i="3" s="1"/>
  <c r="C27" i="3"/>
  <c r="D27" i="3" s="1"/>
  <c r="C21" i="3"/>
  <c r="D21" i="3" s="1"/>
  <c r="C172" i="3"/>
  <c r="D172" i="3" s="1"/>
  <c r="C170" i="3"/>
  <c r="D170" i="3" s="1"/>
  <c r="C167" i="3"/>
  <c r="D167" i="3" s="1"/>
  <c r="C163" i="3"/>
  <c r="D163" i="3" s="1"/>
  <c r="C161" i="3"/>
  <c r="D161" i="3" s="1"/>
  <c r="C159" i="3"/>
  <c r="D159" i="3" s="1"/>
  <c r="C157" i="3"/>
  <c r="D157" i="3" s="1"/>
  <c r="C86" i="3"/>
  <c r="D86" i="3" s="1"/>
  <c r="C34" i="3"/>
  <c r="D34" i="3" s="1"/>
  <c r="C155" i="3"/>
  <c r="D155" i="3" s="1"/>
  <c r="C154" i="3"/>
  <c r="D154" i="3" s="1"/>
  <c r="C152" i="3"/>
  <c r="D152" i="3" s="1"/>
  <c r="C150" i="3"/>
  <c r="D150" i="3" s="1"/>
  <c r="C148" i="3"/>
  <c r="D148" i="3" s="1"/>
  <c r="C146" i="3"/>
  <c r="D146" i="3" s="1"/>
  <c r="C144" i="3"/>
  <c r="D144" i="3" s="1"/>
  <c r="C142" i="3"/>
  <c r="D142" i="3" s="1"/>
  <c r="C140" i="3"/>
  <c r="D140" i="3" s="1"/>
  <c r="C138" i="3"/>
  <c r="D138" i="3" s="1"/>
  <c r="C136" i="3"/>
  <c r="D136" i="3" s="1"/>
  <c r="C134" i="3"/>
  <c r="D134" i="3" s="1"/>
  <c r="C132" i="3"/>
  <c r="D132" i="3" s="1"/>
  <c r="C124" i="3"/>
  <c r="D124" i="3" s="1"/>
  <c r="C122" i="3"/>
  <c r="D122" i="3" s="1"/>
  <c r="C120" i="3"/>
  <c r="D120" i="3" s="1"/>
  <c r="C118" i="3"/>
  <c r="D118" i="3" s="1"/>
  <c r="C116" i="3"/>
  <c r="D116" i="3" s="1"/>
  <c r="C114" i="3"/>
  <c r="D114" i="3" s="1"/>
  <c r="C112" i="3"/>
  <c r="D112" i="3" s="1"/>
  <c r="C110" i="3"/>
  <c r="D110" i="3" s="1"/>
  <c r="C108" i="3"/>
  <c r="D108" i="3" s="1"/>
  <c r="C106" i="3"/>
  <c r="D106" i="3" s="1"/>
  <c r="C104" i="3"/>
  <c r="D104" i="3" s="1"/>
  <c r="C102" i="3"/>
  <c r="D102" i="3" s="1"/>
  <c r="C100" i="3"/>
  <c r="D100" i="3" s="1"/>
  <c r="C98" i="3"/>
  <c r="D98" i="3" s="1"/>
  <c r="C96" i="3"/>
  <c r="D96" i="3" s="1"/>
  <c r="C94" i="3"/>
  <c r="D94" i="3" s="1"/>
  <c r="C92" i="3"/>
  <c r="D92" i="3" s="1"/>
  <c r="C90" i="3"/>
  <c r="D90" i="3" s="1"/>
  <c r="C84" i="3"/>
  <c r="D84" i="3" s="1"/>
  <c r="C82" i="3"/>
  <c r="D82" i="3" s="1"/>
  <c r="C171" i="3"/>
  <c r="D171" i="3" s="1"/>
  <c r="C169" i="3"/>
  <c r="D169" i="3" s="1"/>
  <c r="C168" i="3"/>
  <c r="D168" i="3" s="1"/>
  <c r="C166" i="3"/>
  <c r="D166" i="3" s="1"/>
  <c r="C164" i="3"/>
  <c r="D164" i="3" s="1"/>
  <c r="C162" i="3"/>
  <c r="D162" i="3" s="1"/>
  <c r="C160" i="3"/>
  <c r="D160" i="3" s="1"/>
  <c r="C156" i="3"/>
  <c r="D156" i="3" s="1"/>
  <c r="C153" i="3"/>
  <c r="D153" i="3" s="1"/>
  <c r="C151" i="3"/>
  <c r="D151" i="3" s="1"/>
  <c r="C149" i="3"/>
  <c r="D149" i="3" s="1"/>
  <c r="C147" i="3"/>
  <c r="D147" i="3" s="1"/>
  <c r="C145" i="3"/>
  <c r="D145" i="3" s="1"/>
  <c r="C143" i="3"/>
  <c r="D143" i="3" s="1"/>
  <c r="C141" i="3"/>
  <c r="D141" i="3" s="1"/>
  <c r="C139" i="3"/>
  <c r="D139" i="3" s="1"/>
  <c r="C137" i="3"/>
  <c r="D137" i="3" s="1"/>
  <c r="C135" i="3"/>
  <c r="D135" i="3" s="1"/>
  <c r="C133" i="3"/>
  <c r="D133" i="3" s="1"/>
  <c r="C131" i="3"/>
  <c r="D131" i="3" s="1"/>
  <c r="C129" i="3"/>
  <c r="D129" i="3" s="1"/>
  <c r="C123" i="3"/>
  <c r="D123" i="3" s="1"/>
  <c r="C121" i="3"/>
  <c r="D121" i="3" s="1"/>
  <c r="C119" i="3"/>
  <c r="D119" i="3" s="1"/>
  <c r="C117" i="3"/>
  <c r="D117" i="3" s="1"/>
  <c r="C115" i="3"/>
  <c r="D115" i="3" s="1"/>
  <c r="C113" i="3"/>
  <c r="D113" i="3" s="1"/>
  <c r="C111" i="3"/>
  <c r="D111" i="3" s="1"/>
  <c r="C109" i="3"/>
  <c r="D109" i="3" s="1"/>
  <c r="C107" i="3"/>
  <c r="D107" i="3" s="1"/>
  <c r="C105" i="3"/>
  <c r="D105" i="3" s="1"/>
  <c r="C103" i="3"/>
  <c r="D103" i="3" s="1"/>
  <c r="C101" i="3"/>
  <c r="D101" i="3" s="1"/>
  <c r="C99" i="3"/>
  <c r="D99" i="3" s="1"/>
  <c r="C97" i="3"/>
  <c r="D97" i="3" s="1"/>
  <c r="C95" i="3"/>
  <c r="D95" i="3" s="1"/>
  <c r="C93" i="3"/>
  <c r="D93" i="3" s="1"/>
  <c r="C91" i="3"/>
  <c r="D91" i="3" s="1"/>
  <c r="C89" i="3"/>
  <c r="D89" i="3" s="1"/>
  <c r="C87" i="3"/>
  <c r="D87" i="3" s="1"/>
  <c r="C85" i="3"/>
  <c r="D85" i="3" s="1"/>
  <c r="C83" i="3"/>
  <c r="D83" i="3" s="1"/>
  <c r="C80" i="3"/>
  <c r="D80" i="3" s="1"/>
  <c r="C78" i="3"/>
  <c r="D78" i="3" s="1"/>
  <c r="C76" i="3"/>
  <c r="D76" i="3" s="1"/>
  <c r="C74" i="3"/>
  <c r="D74" i="3" s="1"/>
  <c r="C72" i="3"/>
  <c r="D72" i="3" s="1"/>
  <c r="C70" i="3"/>
  <c r="D70" i="3" s="1"/>
  <c r="C68" i="3"/>
  <c r="D68" i="3" s="1"/>
  <c r="C66" i="3"/>
  <c r="D66" i="3" s="1"/>
  <c r="C64" i="3"/>
  <c r="D64" i="3" s="1"/>
  <c r="C62" i="3"/>
  <c r="D62" i="3" s="1"/>
  <c r="C60" i="3"/>
  <c r="D60" i="3" s="1"/>
  <c r="C58" i="3"/>
  <c r="D58" i="3" s="1"/>
  <c r="C56" i="3"/>
  <c r="D56" i="3" s="1"/>
  <c r="C52" i="3"/>
  <c r="D52" i="3" s="1"/>
  <c r="C50" i="3"/>
  <c r="D50" i="3" s="1"/>
  <c r="C48" i="3"/>
  <c r="D48" i="3" s="1"/>
  <c r="C46" i="3"/>
  <c r="D46" i="3" s="1"/>
  <c r="C44" i="3"/>
  <c r="D44" i="3" s="1"/>
  <c r="C42" i="3"/>
  <c r="D42" i="3" s="1"/>
  <c r="C40" i="3"/>
  <c r="D40" i="3" s="1"/>
  <c r="C38" i="3"/>
  <c r="D38" i="3" s="1"/>
  <c r="C36" i="3"/>
  <c r="D36" i="3" s="1"/>
  <c r="C32" i="3"/>
  <c r="D32" i="3" s="1"/>
  <c r="C30" i="3"/>
  <c r="D30" i="3" s="1"/>
  <c r="C28" i="3"/>
  <c r="D28" i="3" s="1"/>
  <c r="C26" i="3"/>
  <c r="D26" i="3" s="1"/>
  <c r="C24" i="3"/>
  <c r="D24" i="3" s="1"/>
  <c r="C22" i="3"/>
  <c r="D22" i="3" s="1"/>
  <c r="C20" i="3"/>
  <c r="D20" i="3" s="1"/>
  <c r="C18" i="3"/>
  <c r="D18" i="3" s="1"/>
  <c r="C16" i="3"/>
  <c r="D16" i="3" s="1"/>
  <c r="C14" i="3"/>
  <c r="D14" i="3" s="1"/>
  <c r="C12" i="3"/>
  <c r="D12" i="3" s="1"/>
  <c r="C10" i="3"/>
  <c r="D10" i="3" s="1"/>
  <c r="C8" i="3"/>
  <c r="D8" i="3" s="1"/>
  <c r="C6" i="3"/>
  <c r="D6" i="3" s="1"/>
  <c r="C4" i="3"/>
  <c r="D4" i="3" s="1"/>
  <c r="C77" i="3"/>
  <c r="D77" i="3" s="1"/>
  <c r="C75" i="3"/>
  <c r="D75" i="3" s="1"/>
  <c r="C73" i="3"/>
  <c r="D73" i="3" s="1"/>
  <c r="C69" i="3"/>
  <c r="D69" i="3" s="1"/>
  <c r="C67" i="3"/>
  <c r="D67" i="3" s="1"/>
  <c r="C65" i="3"/>
  <c r="D65" i="3" s="1"/>
  <c r="C63" i="3"/>
  <c r="D63" i="3" s="1"/>
  <c r="C61" i="3"/>
  <c r="D61" i="3" s="1"/>
  <c r="C59" i="3"/>
  <c r="D59" i="3" s="1"/>
  <c r="C57" i="3"/>
  <c r="D57" i="3" s="1"/>
  <c r="C55" i="3"/>
  <c r="D55" i="3" s="1"/>
  <c r="C53" i="3"/>
  <c r="D53" i="3" s="1"/>
  <c r="C51" i="3"/>
  <c r="D51" i="3" s="1"/>
  <c r="C49" i="3"/>
  <c r="D49" i="3" s="1"/>
  <c r="C47" i="3"/>
  <c r="D47" i="3" s="1"/>
  <c r="C45" i="3"/>
  <c r="D45" i="3" s="1"/>
  <c r="C43" i="3"/>
  <c r="D43" i="3" s="1"/>
  <c r="C41" i="3"/>
  <c r="D41" i="3" s="1"/>
  <c r="C39" i="3"/>
  <c r="D39" i="3" s="1"/>
  <c r="C37" i="3"/>
  <c r="D37" i="3" s="1"/>
  <c r="C35" i="3"/>
  <c r="D35" i="3" s="1"/>
  <c r="C33" i="3"/>
  <c r="D33" i="3" s="1"/>
  <c r="C31" i="3"/>
  <c r="D31" i="3" s="1"/>
  <c r="C29" i="3"/>
  <c r="D29" i="3" s="1"/>
  <c r="C25" i="3"/>
  <c r="D25" i="3" s="1"/>
  <c r="C23" i="3"/>
  <c r="D23" i="3" s="1"/>
  <c r="C19" i="3"/>
  <c r="D19" i="3" s="1"/>
  <c r="C17" i="3"/>
  <c r="D17" i="3" s="1"/>
  <c r="C15" i="3"/>
  <c r="D15" i="3" s="1"/>
  <c r="C13" i="3"/>
  <c r="D13" i="3" s="1"/>
  <c r="C11" i="3"/>
  <c r="D11" i="3" s="1"/>
  <c r="C9" i="3"/>
  <c r="D9" i="3" s="1"/>
  <c r="C7" i="3"/>
  <c r="D7" i="3" s="1"/>
  <c r="C5" i="3"/>
  <c r="D5" i="3" s="1"/>
  <c r="C3" i="3"/>
  <c r="D3" i="3" l="1"/>
  <c r="D174" i="3" s="1"/>
  <c r="C17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F:\audits_trans\health_ins\On _behalf_Payments\2012-13 On Behalf Payments\Health Benefits\Health Benefits On Behalf Payments By Month FY2013 Dated 4-24-13.xls" keepAlive="1" name="Health Benefits On Behalf Payments By Month FY2013 Dated 4-24-13" type="5" refreshedVersion="0" new="1" background="1">
    <dbPr connection="Provider=Microsoft.ACE.OLEDB.12.0;Password=&quot;&quot;;User ID=Admin;Data Source=F:\audits_trans\health_ins\On _behalf_Payments\2012-13 On Behalf Payments\Health Benefits\Health Benefits On Behalf Payments By Month FY2013 Dated 4-24-13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HealthInsurance$Print_Area" commandType="3"/>
  </connection>
</connections>
</file>

<file path=xl/sharedStrings.xml><?xml version="1.0" encoding="utf-8"?>
<sst xmlns="http://schemas.openxmlformats.org/spreadsheetml/2006/main" count="1102" uniqueCount="405">
  <si>
    <t>District #</t>
  </si>
  <si>
    <t>District Name</t>
  </si>
  <si>
    <t>Federal Reimbursement</t>
  </si>
  <si>
    <t>001</t>
  </si>
  <si>
    <t>Adair County</t>
  </si>
  <si>
    <t>005</t>
  </si>
  <si>
    <t>Allen County</t>
  </si>
  <si>
    <t>006</t>
  </si>
  <si>
    <t>Anchorage Independent</t>
  </si>
  <si>
    <t>011</t>
  </si>
  <si>
    <t>Anderson County</t>
  </si>
  <si>
    <t>012</t>
  </si>
  <si>
    <t>Ashland Independent</t>
  </si>
  <si>
    <t>013</t>
  </si>
  <si>
    <t>Augusta Independent</t>
  </si>
  <si>
    <t>015</t>
  </si>
  <si>
    <t>Ballard County</t>
  </si>
  <si>
    <t>016</t>
  </si>
  <si>
    <t>Barbourville Independent</t>
  </si>
  <si>
    <t>017</t>
  </si>
  <si>
    <t>Bardstown Independent</t>
  </si>
  <si>
    <t>021</t>
  </si>
  <si>
    <t>Barren County</t>
  </si>
  <si>
    <t>025</t>
  </si>
  <si>
    <t>Bath County</t>
  </si>
  <si>
    <t>026</t>
  </si>
  <si>
    <t>Beechwood Independent</t>
  </si>
  <si>
    <t>031</t>
  </si>
  <si>
    <t>Bell County</t>
  </si>
  <si>
    <t>032</t>
  </si>
  <si>
    <t>Bellevue Independent</t>
  </si>
  <si>
    <t>034</t>
  </si>
  <si>
    <t>Berea Independent</t>
  </si>
  <si>
    <t>035</t>
  </si>
  <si>
    <t>Boone County</t>
  </si>
  <si>
    <t>041</t>
  </si>
  <si>
    <t>Bourbon County</t>
  </si>
  <si>
    <t>042</t>
  </si>
  <si>
    <t>Bowling Green Independent</t>
  </si>
  <si>
    <t>045</t>
  </si>
  <si>
    <t>Boyd County</t>
  </si>
  <si>
    <t>051</t>
  </si>
  <si>
    <t>Boyle County</t>
  </si>
  <si>
    <t>055</t>
  </si>
  <si>
    <t>Bracken County</t>
  </si>
  <si>
    <t>061</t>
  </si>
  <si>
    <t>Breathitt County</t>
  </si>
  <si>
    <t>065</t>
  </si>
  <si>
    <t>Breckinridge County</t>
  </si>
  <si>
    <t>071</t>
  </si>
  <si>
    <t>Bullitt County</t>
  </si>
  <si>
    <t>072</t>
  </si>
  <si>
    <t>Burgin Independent</t>
  </si>
  <si>
    <t>075</t>
  </si>
  <si>
    <t>Butler County</t>
  </si>
  <si>
    <t>081</t>
  </si>
  <si>
    <t>Caldwell County</t>
  </si>
  <si>
    <t>085</t>
  </si>
  <si>
    <t>Calloway County</t>
  </si>
  <si>
    <t>091</t>
  </si>
  <si>
    <t>Campbell County</t>
  </si>
  <si>
    <t>092</t>
  </si>
  <si>
    <t>Campbellsville Independent</t>
  </si>
  <si>
    <t>095</t>
  </si>
  <si>
    <t>Carlisle County</t>
  </si>
  <si>
    <t>101</t>
  </si>
  <si>
    <t>Carroll County</t>
  </si>
  <si>
    <t>105</t>
  </si>
  <si>
    <t>Carter County</t>
  </si>
  <si>
    <t>111</t>
  </si>
  <si>
    <t>Casey County</t>
  </si>
  <si>
    <t>113</t>
  </si>
  <si>
    <t>Caverna Independent</t>
  </si>
  <si>
    <t>115</t>
  </si>
  <si>
    <t>Christian County</t>
  </si>
  <si>
    <t>121</t>
  </si>
  <si>
    <t>Clark County</t>
  </si>
  <si>
    <t>125</t>
  </si>
  <si>
    <t>Clay County</t>
  </si>
  <si>
    <t>131</t>
  </si>
  <si>
    <t>Clinton County</t>
  </si>
  <si>
    <t>132</t>
  </si>
  <si>
    <t>Cloverport Independent</t>
  </si>
  <si>
    <t>133</t>
  </si>
  <si>
    <t>Corbin Independent</t>
  </si>
  <si>
    <t>134</t>
  </si>
  <si>
    <t>Covington Independent</t>
  </si>
  <si>
    <t>135</t>
  </si>
  <si>
    <t>Crittenden County</t>
  </si>
  <si>
    <t>141</t>
  </si>
  <si>
    <t>Cumberland County</t>
  </si>
  <si>
    <t>143</t>
  </si>
  <si>
    <t>Danville Independent</t>
  </si>
  <si>
    <t>145</t>
  </si>
  <si>
    <t>Daviess County</t>
  </si>
  <si>
    <t>146</t>
  </si>
  <si>
    <t>Dawson Springs Independent</t>
  </si>
  <si>
    <t>147</t>
  </si>
  <si>
    <t>Dayton Independent</t>
  </si>
  <si>
    <t>149</t>
  </si>
  <si>
    <t>East Bernstadt Independent</t>
  </si>
  <si>
    <t>151</t>
  </si>
  <si>
    <t>Edmonson County</t>
  </si>
  <si>
    <t>152</t>
  </si>
  <si>
    <t>Elizabethtown Independent</t>
  </si>
  <si>
    <t>155</t>
  </si>
  <si>
    <t>Elliott County</t>
  </si>
  <si>
    <t>156</t>
  </si>
  <si>
    <t>Eminence Independent</t>
  </si>
  <si>
    <t>157</t>
  </si>
  <si>
    <t>Erlanger-Elsmere Independent</t>
  </si>
  <si>
    <t>161</t>
  </si>
  <si>
    <t>Estill County</t>
  </si>
  <si>
    <t>162</t>
  </si>
  <si>
    <t>Fairview Independent</t>
  </si>
  <si>
    <t>165</t>
  </si>
  <si>
    <t>Fayette County</t>
  </si>
  <si>
    <t>171</t>
  </si>
  <si>
    <t>Fleming County</t>
  </si>
  <si>
    <t>175</t>
  </si>
  <si>
    <t>Floyd County</t>
  </si>
  <si>
    <t>176</t>
  </si>
  <si>
    <t>Fort Thomas Independent</t>
  </si>
  <si>
    <t>177</t>
  </si>
  <si>
    <t>Frankfort Independent</t>
  </si>
  <si>
    <t>181</t>
  </si>
  <si>
    <t>Franklin County</t>
  </si>
  <si>
    <t>185</t>
  </si>
  <si>
    <t>Fulton County</t>
  </si>
  <si>
    <t>186</t>
  </si>
  <si>
    <t>Fulton Independent</t>
  </si>
  <si>
    <t>191</t>
  </si>
  <si>
    <t>Gallatin County</t>
  </si>
  <si>
    <t>195</t>
  </si>
  <si>
    <t>Garrard County</t>
  </si>
  <si>
    <t>197</t>
  </si>
  <si>
    <t>Glasgow Independent</t>
  </si>
  <si>
    <t>201</t>
  </si>
  <si>
    <t>Grant County</t>
  </si>
  <si>
    <t>205</t>
  </si>
  <si>
    <t>Graves County</t>
  </si>
  <si>
    <t>211</t>
  </si>
  <si>
    <t>Grayson County</t>
  </si>
  <si>
    <t>215</t>
  </si>
  <si>
    <t>Green County</t>
  </si>
  <si>
    <t>221</t>
  </si>
  <si>
    <t>Greenup County</t>
  </si>
  <si>
    <t>225</t>
  </si>
  <si>
    <t>Hancock County</t>
  </si>
  <si>
    <t>231</t>
  </si>
  <si>
    <t>Hardin County</t>
  </si>
  <si>
    <t>235</t>
  </si>
  <si>
    <t>Harlan County</t>
  </si>
  <si>
    <t>236</t>
  </si>
  <si>
    <t>Harlan Independent</t>
  </si>
  <si>
    <t>241</t>
  </si>
  <si>
    <t>Harrison County</t>
  </si>
  <si>
    <t>245</t>
  </si>
  <si>
    <t>Hart County</t>
  </si>
  <si>
    <t>246</t>
  </si>
  <si>
    <t>Hazard Independent</t>
  </si>
  <si>
    <t>251</t>
  </si>
  <si>
    <t>Henderson County</t>
  </si>
  <si>
    <t>255</t>
  </si>
  <si>
    <t>Henry County</t>
  </si>
  <si>
    <t>261</t>
  </si>
  <si>
    <t>Hickman County</t>
  </si>
  <si>
    <t>265</t>
  </si>
  <si>
    <t>Hopkins County</t>
  </si>
  <si>
    <t>271</t>
  </si>
  <si>
    <t>Jackson County</t>
  </si>
  <si>
    <t>272</t>
  </si>
  <si>
    <t>Jackson Independent</t>
  </si>
  <si>
    <t>275</t>
  </si>
  <si>
    <t>Jefferson County</t>
  </si>
  <si>
    <t>276</t>
  </si>
  <si>
    <t>Jenkins Independent</t>
  </si>
  <si>
    <t>281</t>
  </si>
  <si>
    <t>Jessamine County</t>
  </si>
  <si>
    <t>285</t>
  </si>
  <si>
    <t>Johnson County</t>
  </si>
  <si>
    <t>291</t>
  </si>
  <si>
    <t>Kenton County</t>
  </si>
  <si>
    <t>295</t>
  </si>
  <si>
    <t>Knott County</t>
  </si>
  <si>
    <t>301</t>
  </si>
  <si>
    <t>Knox County</t>
  </si>
  <si>
    <t>305</t>
  </si>
  <si>
    <t>Larue County</t>
  </si>
  <si>
    <t>311</t>
  </si>
  <si>
    <t>Laurel County</t>
  </si>
  <si>
    <t>315</t>
  </si>
  <si>
    <t>Lawrence County</t>
  </si>
  <si>
    <t>321</t>
  </si>
  <si>
    <t>Lee County</t>
  </si>
  <si>
    <t>325</t>
  </si>
  <si>
    <t>Leslie County</t>
  </si>
  <si>
    <t>331</t>
  </si>
  <si>
    <t>Letcher County</t>
  </si>
  <si>
    <t>335</t>
  </si>
  <si>
    <t>Lewis County</t>
  </si>
  <si>
    <t>341</t>
  </si>
  <si>
    <t>Lincoln County</t>
  </si>
  <si>
    <t>345</t>
  </si>
  <si>
    <t>Livingston County</t>
  </si>
  <si>
    <t>351</t>
  </si>
  <si>
    <t>Logan County</t>
  </si>
  <si>
    <t>354</t>
  </si>
  <si>
    <t>Ludlow Independent</t>
  </si>
  <si>
    <t>361</t>
  </si>
  <si>
    <t>Lyon County</t>
  </si>
  <si>
    <t>365</t>
  </si>
  <si>
    <t>Madison County</t>
  </si>
  <si>
    <t>371</t>
  </si>
  <si>
    <t>Magoffin County</t>
  </si>
  <si>
    <t>375</t>
  </si>
  <si>
    <t>Marion County</t>
  </si>
  <si>
    <t>381</t>
  </si>
  <si>
    <t>Marshall County</t>
  </si>
  <si>
    <t>385</t>
  </si>
  <si>
    <t>Martin County</t>
  </si>
  <si>
    <t>391</t>
  </si>
  <si>
    <t>Mason County</t>
  </si>
  <si>
    <t>392</t>
  </si>
  <si>
    <t>Mayfield Independent</t>
  </si>
  <si>
    <t>395</t>
  </si>
  <si>
    <t>McCracken County</t>
  </si>
  <si>
    <t>401</t>
  </si>
  <si>
    <t>McCreary County</t>
  </si>
  <si>
    <t>405</t>
  </si>
  <si>
    <t>McLean County</t>
  </si>
  <si>
    <t>411</t>
  </si>
  <si>
    <t>Meade County</t>
  </si>
  <si>
    <t>415</t>
  </si>
  <si>
    <t>Menifee County</t>
  </si>
  <si>
    <t>421</t>
  </si>
  <si>
    <t>Mercer County</t>
  </si>
  <si>
    <t>425</t>
  </si>
  <si>
    <t>Metcalfe County</t>
  </si>
  <si>
    <t>426</t>
  </si>
  <si>
    <t>Middlesboro Independent</t>
  </si>
  <si>
    <t>431</t>
  </si>
  <si>
    <t>Monroe County</t>
  </si>
  <si>
    <t>435</t>
  </si>
  <si>
    <t>Montgomery County</t>
  </si>
  <si>
    <t>441</t>
  </si>
  <si>
    <t>Morgan County</t>
  </si>
  <si>
    <t>445</t>
  </si>
  <si>
    <t>Muhlenberg County</t>
  </si>
  <si>
    <t>446</t>
  </si>
  <si>
    <t>Murray Independent</t>
  </si>
  <si>
    <t>451</t>
  </si>
  <si>
    <t>Nelson County</t>
  </si>
  <si>
    <t>452</t>
  </si>
  <si>
    <t>Newport Independent</t>
  </si>
  <si>
    <t>455</t>
  </si>
  <si>
    <t>Nicholas County</t>
  </si>
  <si>
    <t>461</t>
  </si>
  <si>
    <t>Ohio County</t>
  </si>
  <si>
    <t>465</t>
  </si>
  <si>
    <t>Oldham County</t>
  </si>
  <si>
    <t>471</t>
  </si>
  <si>
    <t>Owen County</t>
  </si>
  <si>
    <t>472</t>
  </si>
  <si>
    <t>Owensboro Independent</t>
  </si>
  <si>
    <t>475</t>
  </si>
  <si>
    <t>Owsley County</t>
  </si>
  <si>
    <t>476</t>
  </si>
  <si>
    <t>Paducah Independent</t>
  </si>
  <si>
    <t>477</t>
  </si>
  <si>
    <t>Paintsville Independent</t>
  </si>
  <si>
    <t>478</t>
  </si>
  <si>
    <t>Paris Independent</t>
  </si>
  <si>
    <t>481</t>
  </si>
  <si>
    <t>Pendleton County</t>
  </si>
  <si>
    <t>485</t>
  </si>
  <si>
    <t>Perry County</t>
  </si>
  <si>
    <t>491</t>
  </si>
  <si>
    <t>Pike County</t>
  </si>
  <si>
    <t>492</t>
  </si>
  <si>
    <t>Pikeville Independent</t>
  </si>
  <si>
    <t>493</t>
  </si>
  <si>
    <t>Pineville Independent</t>
  </si>
  <si>
    <t>495</t>
  </si>
  <si>
    <t>Powell County</t>
  </si>
  <si>
    <t>501</t>
  </si>
  <si>
    <t>Pulaski County</t>
  </si>
  <si>
    <t>502</t>
  </si>
  <si>
    <t>Raceland Independent</t>
  </si>
  <si>
    <t>505</t>
  </si>
  <si>
    <t>Robertson County</t>
  </si>
  <si>
    <t>511</t>
  </si>
  <si>
    <t>Rockcastle County</t>
  </si>
  <si>
    <t>515</t>
  </si>
  <si>
    <t>Rowan County</t>
  </si>
  <si>
    <t>521</t>
  </si>
  <si>
    <t>Russell County</t>
  </si>
  <si>
    <t>522</t>
  </si>
  <si>
    <t>Russell Independent</t>
  </si>
  <si>
    <t>523</t>
  </si>
  <si>
    <t>Russellville Independent</t>
  </si>
  <si>
    <t>524</t>
  </si>
  <si>
    <t>Science Hill Independent</t>
  </si>
  <si>
    <t>525</t>
  </si>
  <si>
    <t>Scott County</t>
  </si>
  <si>
    <t>531</t>
  </si>
  <si>
    <t>Shelby County</t>
  </si>
  <si>
    <t>535</t>
  </si>
  <si>
    <t>Simpson County</t>
  </si>
  <si>
    <t>536</t>
  </si>
  <si>
    <t>Somerset Independent</t>
  </si>
  <si>
    <t>537</t>
  </si>
  <si>
    <t>Southgate Independent</t>
  </si>
  <si>
    <t>541</t>
  </si>
  <si>
    <t>Spencer County</t>
  </si>
  <si>
    <t>545</t>
  </si>
  <si>
    <t>Taylor County</t>
  </si>
  <si>
    <t>551</t>
  </si>
  <si>
    <t>Todd County</t>
  </si>
  <si>
    <t>555</t>
  </si>
  <si>
    <t>Trigg County</t>
  </si>
  <si>
    <t>561</t>
  </si>
  <si>
    <t>Trimble County</t>
  </si>
  <si>
    <t>565</t>
  </si>
  <si>
    <t>Union County</t>
  </si>
  <si>
    <t>567</t>
  </si>
  <si>
    <t>Walton Verona Independent</t>
  </si>
  <si>
    <t>571</t>
  </si>
  <si>
    <t>Warren County</t>
  </si>
  <si>
    <t>575</t>
  </si>
  <si>
    <t>Washington County</t>
  </si>
  <si>
    <t>581</t>
  </si>
  <si>
    <t>Wayne County</t>
  </si>
  <si>
    <t>585</t>
  </si>
  <si>
    <t>Webster County</t>
  </si>
  <si>
    <t>591</t>
  </si>
  <si>
    <t>Whitley County</t>
  </si>
  <si>
    <t>592</t>
  </si>
  <si>
    <t>Williamsburg Independent</t>
  </si>
  <si>
    <t>593</t>
  </si>
  <si>
    <t>Williamstown Independent</t>
  </si>
  <si>
    <t>595</t>
  </si>
  <si>
    <t>Wolfe County</t>
  </si>
  <si>
    <t>601</t>
  </si>
  <si>
    <t>Woodford County</t>
  </si>
  <si>
    <t>HRA/Dental/ Vision</t>
  </si>
  <si>
    <t>Key Code:</t>
  </si>
  <si>
    <r>
      <rPr>
        <b/>
        <sz val="10"/>
        <color indexed="8"/>
        <rFont val="Arial"/>
        <family val="2"/>
      </rPr>
      <t>District #:</t>
    </r>
    <r>
      <rPr>
        <sz val="10"/>
        <color indexed="8"/>
        <rFont val="Arial"/>
        <family val="2"/>
      </rPr>
      <t xml:space="preserve">  District assigned KDE number</t>
    </r>
  </si>
  <si>
    <r>
      <rPr>
        <b/>
        <sz val="10"/>
        <color indexed="8"/>
        <rFont val="Arial"/>
        <family val="2"/>
      </rPr>
      <t>District Name:</t>
    </r>
    <r>
      <rPr>
        <sz val="10"/>
        <color indexed="8"/>
        <rFont val="Arial"/>
        <family val="2"/>
      </rPr>
      <t xml:space="preserve">  Name of district</t>
    </r>
  </si>
  <si>
    <t>Kentucky Department of Education</t>
  </si>
  <si>
    <t>Division of District Support</t>
  </si>
  <si>
    <t>District Financial Management Branch</t>
  </si>
  <si>
    <r>
      <t xml:space="preserve">Health Insurance: </t>
    </r>
    <r>
      <rPr>
        <sz val="10"/>
        <color indexed="8"/>
        <rFont val="Arial"/>
        <family val="2"/>
      </rPr>
      <t>State payment for Health Insurance made on behalf of the school districts provided by KHRIS.</t>
    </r>
  </si>
  <si>
    <r>
      <t xml:space="preserve">Life Insurance:  </t>
    </r>
    <r>
      <rPr>
        <sz val="10"/>
        <color indexed="8"/>
        <rFont val="Arial"/>
        <family val="2"/>
      </rPr>
      <t>State payment for Life Insurance made on behalf of the school districts provided by KHRIS.</t>
    </r>
  </si>
  <si>
    <r>
      <t xml:space="preserve">Administrative Fee:  </t>
    </r>
    <r>
      <rPr>
        <sz val="10"/>
        <color indexed="8"/>
        <rFont val="Arial"/>
        <family val="2"/>
      </rPr>
      <t>State payment for Administrative Fees made on behalf of the school districts provided by KHRIS.</t>
    </r>
  </si>
  <si>
    <r>
      <t xml:space="preserve">HRA/Dental/Vision:  </t>
    </r>
    <r>
      <rPr>
        <sz val="10"/>
        <color indexed="8"/>
        <rFont val="Arial"/>
        <family val="2"/>
      </rPr>
      <t>State payment for HRA/Dental/Vision Premiums made on behalf of the school districts provided by KHRIS.</t>
    </r>
  </si>
  <si>
    <t>Total Payroll Related Payments</t>
  </si>
  <si>
    <t>Kentucky  Educational Network (KEN) services</t>
  </si>
  <si>
    <t>MUNIS Financial Mgt software and services</t>
  </si>
  <si>
    <t>McAfee Virus Protection software and services</t>
  </si>
  <si>
    <t>Total Technology Related Payments</t>
  </si>
  <si>
    <t>KISTA Capital Lease Payments</t>
  </si>
  <si>
    <t>SFCC Debt Service Payments</t>
  </si>
  <si>
    <t>Total On Behalf Payments</t>
  </si>
  <si>
    <r>
      <t xml:space="preserve">Total Technology Related Payments: </t>
    </r>
    <r>
      <rPr>
        <sz val="10"/>
        <color indexed="8"/>
        <rFont val="Arial"/>
        <family val="2"/>
      </rPr>
      <t>KIDS provides the document for the software and services payments paid by the Kentucky Department of Education (KDE) on-behalf of local school districts.</t>
    </r>
    <r>
      <rPr>
        <b/>
        <sz val="10"/>
        <color indexed="8"/>
        <rFont val="Arial"/>
        <family val="2"/>
      </rPr>
      <t xml:space="preserve"> </t>
    </r>
  </si>
  <si>
    <r>
      <t xml:space="preserve">Kentucky  Educational Network (KEN) services: </t>
    </r>
    <r>
      <rPr>
        <sz val="10"/>
        <color indexed="8"/>
        <rFont val="Arial"/>
        <family val="2"/>
      </rPr>
      <t>Provided by KIDS as part of the Technology On-Behalf Payments.</t>
    </r>
    <r>
      <rPr>
        <b/>
        <sz val="10"/>
        <color indexed="8"/>
        <rFont val="Arial"/>
        <family val="2"/>
      </rPr>
      <t xml:space="preserve"> </t>
    </r>
  </si>
  <si>
    <r>
      <t xml:space="preserve">MUNIS Financial Mgt software and services: </t>
    </r>
    <r>
      <rPr>
        <sz val="10"/>
        <color indexed="8"/>
        <rFont val="Arial"/>
        <family val="2"/>
      </rPr>
      <t xml:space="preserve">Provided by KIDS as part of the Technology On-Behalf Payments. </t>
    </r>
  </si>
  <si>
    <r>
      <t xml:space="preserve">McAfee Virus Protection software and services: </t>
    </r>
    <r>
      <rPr>
        <sz val="10"/>
        <color indexed="8"/>
        <rFont val="Arial"/>
        <family val="2"/>
      </rPr>
      <t xml:space="preserve">Provided by KIDS as part of the Technology On-Behalf Payments. </t>
    </r>
  </si>
  <si>
    <r>
      <t xml:space="preserve">KISTA Capital Lease Payments: </t>
    </r>
    <r>
      <rPr>
        <sz val="10"/>
        <color indexed="8"/>
        <rFont val="Arial"/>
        <family val="2"/>
      </rPr>
      <t>SFCC provides the document that consists of the KISTA energy savings capital leases payments paid by SFCC on-behalf of school districts.</t>
    </r>
  </si>
  <si>
    <r>
      <t xml:space="preserve">SFCC Debt Service Payments: </t>
    </r>
    <r>
      <rPr>
        <sz val="10"/>
        <color indexed="8"/>
        <rFont val="Arial"/>
        <family val="2"/>
      </rPr>
      <t>SFCC provides the document that consists of the debt service payments paid by SFCC on behalf of school districts.</t>
    </r>
  </si>
  <si>
    <t>`</t>
  </si>
  <si>
    <r>
      <t xml:space="preserve">Federal Reimbursement:  </t>
    </r>
    <r>
      <rPr>
        <sz val="10"/>
        <color indexed="8"/>
        <rFont val="Arial"/>
        <family val="2"/>
      </rPr>
      <t>• Federal Reimbursement:  Federal Reimbursement for Health Benefits on federally funded employees. (The Federal Reimbursement amount is subtracted from the Health Insurance, Life Insurance, Administrative Fee, and HRA/Dental/Vision amounts)</t>
    </r>
  </si>
  <si>
    <r>
      <rPr>
        <b/>
        <sz val="10"/>
        <color indexed="8"/>
        <rFont val="Arial"/>
        <family val="2"/>
      </rPr>
      <t>Total Payroll Related Payments:</t>
    </r>
    <r>
      <rPr>
        <sz val="10"/>
        <color indexed="8"/>
        <rFont val="Arial"/>
        <family val="2"/>
      </rPr>
      <t xml:space="preserve"> This total includes the TRS, Health Insurance, Life Insurance, Administrative Fee,  HRA/Dental/Vision and Federal Reimbursement payments. </t>
    </r>
  </si>
  <si>
    <r>
      <rPr>
        <b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On Behalf Payment Information from TRS, KHRIS, SFCC, KDE and KY School Districts' Federal Reimbursement Payments</t>
    </r>
  </si>
  <si>
    <t>Teachers' Retirement System Kentucky website</t>
  </si>
  <si>
    <t>Office of Finance &amp; Operations</t>
  </si>
  <si>
    <t>Totals</t>
  </si>
  <si>
    <t>5% OBP Threshold</t>
  </si>
  <si>
    <t>AT&amp;T Firewall Services</t>
  </si>
  <si>
    <r>
      <t xml:space="preserve">AT&amp;T Firewall Services: </t>
    </r>
    <r>
      <rPr>
        <sz val="10"/>
        <color indexed="8"/>
        <rFont val="Arial"/>
        <family val="2"/>
      </rPr>
      <t xml:space="preserve">Provided by KIDS as part of the Technology On-Behalf Payments. </t>
    </r>
  </si>
  <si>
    <t>TRS - GASB 68 - Schedule A</t>
  </si>
  <si>
    <t xml:space="preserve">Allocations" in the "GASB 68 Auditor's Report as of June 30, 2018" &amp; the "GASB 75 Auditor's </t>
  </si>
  <si>
    <r>
      <t xml:space="preserve">Total On Behalf Payments: </t>
    </r>
    <r>
      <rPr>
        <sz val="10"/>
        <color indexed="8"/>
        <rFont val="Arial"/>
        <family val="2"/>
      </rPr>
      <t xml:space="preserve">The Total On-Behalf Payments paid on-behalf of the school </t>
    </r>
  </si>
  <si>
    <t>Payments are received &amp; included in the payments.</t>
  </si>
  <si>
    <r>
      <rPr>
        <b/>
        <sz val="10"/>
        <color indexed="8"/>
        <rFont val="Arial"/>
        <family val="2"/>
      </rPr>
      <t>5% BOP Threshold:</t>
    </r>
    <r>
      <rPr>
        <sz val="10"/>
        <color indexed="8"/>
        <rFont val="Arial"/>
        <family val="2"/>
      </rPr>
      <t xml:space="preserve"> This is the threshold that the district has to meet.</t>
    </r>
  </si>
  <si>
    <r>
      <rPr>
        <b/>
        <sz val="10"/>
        <color rgb="FF000000"/>
        <rFont val="Arial"/>
        <family val="2"/>
      </rPr>
      <t xml:space="preserve">NOTE: </t>
    </r>
    <r>
      <rPr>
        <sz val="10"/>
        <color indexed="8"/>
        <rFont val="Arial"/>
        <family val="2"/>
      </rPr>
      <t xml:space="preserve">The final TRS On Behalf Payments for FY19-20 comes from the "Schedule of Employer </t>
    </r>
  </si>
  <si>
    <t>Report as of June 30, 2019" as found on the</t>
  </si>
  <si>
    <t xml:space="preserve">districts and shall be reported in the FY2020 Audited AFR's, once the final TRS On Behalf </t>
  </si>
  <si>
    <t>TRS - GASB 75 - Combined totals on MIF &amp; LIF Appendix A</t>
  </si>
  <si>
    <r>
      <rPr>
        <sz val="12"/>
        <color rgb="FF0000FF"/>
        <rFont val="Arial"/>
        <family val="2"/>
      </rPr>
      <t>NOTE:</t>
    </r>
    <r>
      <rPr>
        <sz val="12"/>
        <color indexed="8"/>
        <rFont val="Arial"/>
        <family val="2"/>
      </rPr>
      <t xml:space="preserve"> A separate report will be posted under TRS On Behalf Payments sections that reflects the individual totals for the Medical &amp; Life Insurance Fund, State totals for GASB 75 (Appendix A).</t>
    </r>
  </si>
  <si>
    <r>
      <rPr>
        <b/>
        <sz val="10"/>
        <color indexed="8"/>
        <rFont val="Arial"/>
        <family val="2"/>
      </rPr>
      <t>TRS - GASB 68:</t>
    </r>
    <r>
      <rPr>
        <sz val="10"/>
        <color indexed="8"/>
        <rFont val="Arial"/>
        <family val="2"/>
      </rPr>
      <t xml:space="preserve">  Teachers' Retirement System's On-Behalf Payment (</t>
    </r>
    <r>
      <rPr>
        <sz val="10"/>
        <color rgb="FF0000FF"/>
        <rFont val="Arial"/>
        <family val="2"/>
      </rPr>
      <t>NOTE</t>
    </r>
    <r>
      <rPr>
        <sz val="10"/>
        <color indexed="8"/>
        <rFont val="Arial"/>
        <family val="2"/>
      </rPr>
      <t>: These totals are from the "Schedule A".)</t>
    </r>
  </si>
  <si>
    <r>
      <t xml:space="preserve">Total On Behalf Payments: </t>
    </r>
    <r>
      <rPr>
        <sz val="10"/>
        <color indexed="8"/>
        <rFont val="Arial"/>
        <family val="2"/>
      </rPr>
      <t>The Total On-Behalf Payments paid on-behalf of the school districts and shall be reported in the FY2021 Audited AFR's, once the final TRS On Behalf Payments are received &amp; included in the payments.</t>
    </r>
  </si>
  <si>
    <t>Total TRS On Behalf Payments</t>
  </si>
  <si>
    <t>TRS - GASB 75
MIF Appendix A</t>
  </si>
  <si>
    <t>TRS - GASB 75
LIF Appendix A</t>
  </si>
  <si>
    <r>
      <rPr>
        <b/>
        <sz val="10"/>
        <color indexed="8"/>
        <rFont val="Arial"/>
        <family val="2"/>
      </rPr>
      <t>TRS - GASB 75:</t>
    </r>
    <r>
      <rPr>
        <sz val="10"/>
        <color indexed="8"/>
        <rFont val="Arial"/>
        <family val="2"/>
      </rPr>
      <t xml:space="preserve">  Teachers' Retirement System's On-Behalf Payment (</t>
    </r>
    <r>
      <rPr>
        <sz val="10"/>
        <color rgb="FF0000FF"/>
        <rFont val="Arial"/>
        <family val="2"/>
      </rPr>
      <t>NOTE:</t>
    </r>
    <r>
      <rPr>
        <sz val="10"/>
        <color indexed="8"/>
        <rFont val="Arial"/>
        <family val="2"/>
      </rPr>
      <t xml:space="preserve"> The Medical Insurance Fund (MIF) State Totals are from the "Appendix A" report)</t>
    </r>
  </si>
  <si>
    <r>
      <rPr>
        <b/>
        <sz val="10"/>
        <color indexed="8"/>
        <rFont val="Arial"/>
        <family val="2"/>
      </rPr>
      <t>TRS - GASB 75:</t>
    </r>
    <r>
      <rPr>
        <sz val="10"/>
        <color indexed="8"/>
        <rFont val="Arial"/>
        <family val="2"/>
      </rPr>
      <t xml:space="preserve">  Teachers' Retirement System's On-Behalf Payment (</t>
    </r>
    <r>
      <rPr>
        <sz val="10"/>
        <color rgb="FF0000FF"/>
        <rFont val="Arial"/>
        <family val="2"/>
      </rPr>
      <t>NOTE:</t>
    </r>
    <r>
      <rPr>
        <sz val="10"/>
        <color indexed="8"/>
        <rFont val="Arial"/>
        <family val="2"/>
      </rPr>
      <t xml:space="preserve"> The Life Insurance Fund (LIF) State Totals are from the "Appendix A" report)</t>
    </r>
  </si>
  <si>
    <r>
      <rPr>
        <b/>
        <sz val="12"/>
        <color rgb="FF0000FF"/>
        <rFont val="Arial"/>
        <family val="2"/>
      </rPr>
      <t>NOTE:</t>
    </r>
    <r>
      <rPr>
        <sz val="12"/>
        <color rgb="FF0000FF"/>
        <rFont val="Arial"/>
        <family val="2"/>
      </rPr>
      <t xml:space="preserve"> </t>
    </r>
    <r>
      <rPr>
        <sz val="12"/>
        <color indexed="8"/>
        <rFont val="Arial"/>
        <family val="2"/>
      </rPr>
      <t>The final TRS On Behalf Payments for FY22-23 comes from the "</t>
    </r>
    <r>
      <rPr>
        <sz val="12"/>
        <color rgb="FF0000FF"/>
        <rFont val="Arial"/>
        <family val="2"/>
      </rPr>
      <t>Schedule of Employer Allocations (Schedule A)</t>
    </r>
    <r>
      <rPr>
        <sz val="12"/>
        <color indexed="8"/>
        <rFont val="Arial"/>
        <family val="2"/>
      </rPr>
      <t>" in the "GASB 68 - Auditor's Report as of June 30, 2022" &amp; "</t>
    </r>
    <r>
      <rPr>
        <sz val="12"/>
        <color rgb="FF0000FF"/>
        <rFont val="Arial"/>
        <family val="2"/>
      </rPr>
      <t>Schedule of Employer Allocations (Appendix A)</t>
    </r>
    <r>
      <rPr>
        <sz val="12"/>
        <color indexed="8"/>
        <rFont val="Arial"/>
        <family val="2"/>
      </rPr>
      <t>" in the "GASB 75 - Auditor's Report as of June 30, 2022" as</t>
    </r>
  </si>
  <si>
    <t>F:\audits_trans\health_ins\On _behalf_Payments\2022-23 On-Behalf Payments</t>
  </si>
  <si>
    <r>
      <t xml:space="preserve">On Behalf Payments Summary Report FY2022-2023 - </t>
    </r>
    <r>
      <rPr>
        <b/>
        <sz val="14"/>
        <color rgb="FFFF0000"/>
        <rFont val="Arial"/>
        <family val="2"/>
      </rPr>
      <t>5% Threshold</t>
    </r>
  </si>
  <si>
    <t>Life 
Insurance</t>
  </si>
  <si>
    <t>Health 
Insurance</t>
  </si>
  <si>
    <t>Administrative
Fee</t>
  </si>
  <si>
    <r>
      <rPr>
        <b/>
        <sz val="10"/>
        <color indexed="8"/>
        <rFont val="Arial"/>
        <family val="2"/>
      </rPr>
      <t>Generated:</t>
    </r>
    <r>
      <rPr>
        <sz val="10"/>
        <color indexed="8"/>
        <rFont val="Arial"/>
        <family val="2"/>
      </rPr>
      <t xml:space="preserve"> 6/29/23</t>
    </r>
  </si>
  <si>
    <r>
      <t xml:space="preserve">On Behalf Payments Summary Report FY2022-2023 - </t>
    </r>
    <r>
      <rPr>
        <b/>
        <sz val="13.5"/>
        <color rgb="FF0000FF"/>
        <rFont val="Arial"/>
        <family val="2"/>
      </rPr>
      <t>Updated 7/12/23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</si>
</sst>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u/>
      <sz val="9.85"/>
      <color indexed="8"/>
      <name val="Times New Roman"/>
      <family val="1"/>
    </font>
    <font>
      <sz val="10"/>
      <name val="Arial"/>
      <family val="2"/>
    </font>
    <font>
      <b/>
      <sz val="13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/>
      <sz val="10"/>
      <color theme="10"/>
      <name val="MS Sans Serif"/>
      <family val="2"/>
    </font>
    <font>
      <sz val="10"/>
      <color theme="1"/>
      <name val="Arial"/>
      <family val="2"/>
    </font>
    <font>
      <b/>
      <sz val="12"/>
      <color rgb="FF0033CC"/>
      <name val="Arial"/>
      <family val="2"/>
    </font>
    <font>
      <sz val="12"/>
      <color rgb="FF0033CC"/>
      <name val="MS Sans Serif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b/>
      <sz val="13.5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MS Sans Serif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b/>
      <sz val="10"/>
      <color rgb="FF000000"/>
      <name val="Arial"/>
      <family val="2"/>
    </font>
    <font>
      <sz val="14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0" fontId="5" fillId="0" borderId="0" xfId="5" applyFont="1"/>
    <xf numFmtId="0" fontId="6" fillId="0" borderId="0" xfId="5" applyFont="1" applyAlignment="1">
      <alignment horizontal="center" wrapText="1"/>
    </xf>
    <xf numFmtId="0" fontId="6" fillId="0" borderId="0" xfId="5" applyFont="1"/>
    <xf numFmtId="43" fontId="7" fillId="0" borderId="0" xfId="2" applyFont="1" applyFill="1" applyBorder="1" applyAlignment="1" applyProtection="1"/>
    <xf numFmtId="0" fontId="3" fillId="0" borderId="1" xfId="6" applyFont="1" applyBorder="1"/>
    <xf numFmtId="43" fontId="5" fillId="0" borderId="0" xfId="0" applyNumberFormat="1" applyFont="1" applyAlignment="1">
      <alignment vertical="center"/>
    </xf>
    <xf numFmtId="43" fontId="5" fillId="0" borderId="0" xfId="2" applyFont="1" applyFill="1" applyBorder="1" applyAlignment="1" applyProtection="1"/>
    <xf numFmtId="44" fontId="5" fillId="0" borderId="1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0" fontId="6" fillId="0" borderId="0" xfId="5" applyFont="1" applyAlignment="1">
      <alignment horizontal="left" indent="1"/>
    </xf>
    <xf numFmtId="0" fontId="3" fillId="0" borderId="2" xfId="7" applyBorder="1" applyAlignment="1">
      <alignment horizontal="center"/>
    </xf>
    <xf numFmtId="0" fontId="6" fillId="0" borderId="3" xfId="5" applyFont="1" applyBorder="1"/>
    <xf numFmtId="0" fontId="5" fillId="0" borderId="0" xfId="5" applyFont="1" applyAlignment="1">
      <alignment horizontal="left" indent="1"/>
    </xf>
    <xf numFmtId="44" fontId="5" fillId="0" borderId="1" xfId="3" applyFont="1" applyFill="1" applyBorder="1" applyAlignment="1">
      <alignment horizontal="center" vertical="center"/>
    </xf>
    <xf numFmtId="44" fontId="5" fillId="0" borderId="6" xfId="1" applyNumberFormat="1" applyFont="1" applyFill="1" applyBorder="1" applyAlignment="1" applyProtection="1">
      <alignment horizontal="left"/>
    </xf>
    <xf numFmtId="44" fontId="5" fillId="0" borderId="1" xfId="1" applyNumberFormat="1" applyFont="1" applyFill="1" applyBorder="1" applyAlignment="1" applyProtection="1">
      <alignment horizontal="left"/>
    </xf>
    <xf numFmtId="0" fontId="10" fillId="0" borderId="0" xfId="5" applyFont="1"/>
    <xf numFmtId="0" fontId="11" fillId="0" borderId="0" xfId="0" applyFont="1"/>
    <xf numFmtId="0" fontId="4" fillId="0" borderId="4" xfId="5" applyFont="1" applyBorder="1" applyAlignment="1">
      <alignment horizontal="center" vertical="center"/>
    </xf>
    <xf numFmtId="44" fontId="5" fillId="0" borderId="1" xfId="0" applyNumberFormat="1" applyFont="1" applyBorder="1"/>
    <xf numFmtId="44" fontId="6" fillId="0" borderId="9" xfId="2" applyNumberFormat="1" applyFont="1" applyFill="1" applyBorder="1" applyAlignment="1" applyProtection="1"/>
    <xf numFmtId="44" fontId="6" fillId="0" borderId="9" xfId="0" applyNumberFormat="1" applyFont="1" applyBorder="1"/>
    <xf numFmtId="44" fontId="6" fillId="2" borderId="13" xfId="0" applyNumberFormat="1" applyFont="1" applyFill="1" applyBorder="1" applyAlignment="1">
      <alignment vertical="center"/>
    </xf>
    <xf numFmtId="44" fontId="6" fillId="2" borderId="13" xfId="2" applyNumberFormat="1" applyFont="1" applyFill="1" applyBorder="1" applyAlignment="1" applyProtection="1"/>
    <xf numFmtId="44" fontId="6" fillId="0" borderId="13" xfId="0" applyNumberFormat="1" applyFont="1" applyBorder="1"/>
    <xf numFmtId="44" fontId="6" fillId="0" borderId="8" xfId="1" applyNumberFormat="1" applyFont="1" applyFill="1" applyBorder="1" applyAlignment="1" applyProtection="1"/>
    <xf numFmtId="44" fontId="6" fillId="0" borderId="9" xfId="1" applyNumberFormat="1" applyFont="1" applyFill="1" applyBorder="1" applyAlignment="1" applyProtection="1"/>
    <xf numFmtId="44" fontId="6" fillId="0" borderId="11" xfId="1" applyNumberFormat="1" applyFont="1" applyFill="1" applyBorder="1" applyAlignment="1" applyProtection="1"/>
    <xf numFmtId="44" fontId="6" fillId="0" borderId="8" xfId="0" applyNumberFormat="1" applyFont="1" applyBorder="1"/>
    <xf numFmtId="0" fontId="6" fillId="0" borderId="4" xfId="5" applyFont="1" applyBorder="1" applyAlignment="1">
      <alignment horizontal="right"/>
    </xf>
    <xf numFmtId="0" fontId="3" fillId="0" borderId="14" xfId="7" applyBorder="1" applyAlignment="1">
      <alignment horizontal="center"/>
    </xf>
    <xf numFmtId="0" fontId="3" fillId="0" borderId="15" xfId="6" applyFont="1" applyBorder="1"/>
    <xf numFmtId="44" fontId="5" fillId="0" borderId="15" xfId="0" applyNumberFormat="1" applyFont="1" applyBorder="1"/>
    <xf numFmtId="44" fontId="5" fillId="0" borderId="15" xfId="3" applyFont="1" applyFill="1" applyBorder="1" applyAlignment="1">
      <alignment horizontal="center" vertical="center"/>
    </xf>
    <xf numFmtId="44" fontId="5" fillId="0" borderId="15" xfId="0" applyNumberFormat="1" applyFont="1" applyBorder="1" applyAlignment="1">
      <alignment vertical="center"/>
    </xf>
    <xf numFmtId="44" fontId="6" fillId="2" borderId="16" xfId="2" applyNumberFormat="1" applyFont="1" applyFill="1" applyBorder="1" applyAlignment="1" applyProtection="1"/>
    <xf numFmtId="44" fontId="5" fillId="0" borderId="17" xfId="1" applyNumberFormat="1" applyFont="1" applyFill="1" applyBorder="1" applyAlignment="1" applyProtection="1">
      <alignment horizontal="left"/>
    </xf>
    <xf numFmtId="44" fontId="5" fillId="0" borderId="15" xfId="1" applyNumberFormat="1" applyFont="1" applyFill="1" applyBorder="1" applyAlignment="1" applyProtection="1">
      <alignment horizontal="left"/>
    </xf>
    <xf numFmtId="44" fontId="6" fillId="2" borderId="18" xfId="0" applyNumberFormat="1" applyFont="1" applyFill="1" applyBorder="1" applyAlignment="1">
      <alignment vertical="center"/>
    </xf>
    <xf numFmtId="44" fontId="9" fillId="0" borderId="15" xfId="0" applyNumberFormat="1" applyFont="1" applyBorder="1"/>
    <xf numFmtId="44" fontId="6" fillId="2" borderId="19" xfId="5" applyNumberFormat="1" applyFont="1" applyFill="1" applyBorder="1"/>
    <xf numFmtId="0" fontId="6" fillId="0" borderId="20" xfId="5" applyFont="1" applyBorder="1" applyAlignment="1">
      <alignment horizontal="center" wrapText="1"/>
    </xf>
    <xf numFmtId="0" fontId="6" fillId="0" borderId="9" xfId="5" applyFont="1" applyBorder="1" applyAlignment="1">
      <alignment horizontal="center" wrapText="1"/>
    </xf>
    <xf numFmtId="43" fontId="12" fillId="0" borderId="9" xfId="2" applyFont="1" applyFill="1" applyBorder="1" applyAlignment="1" applyProtection="1">
      <alignment horizontal="center" wrapText="1"/>
    </xf>
    <xf numFmtId="0" fontId="6" fillId="2" borderId="13" xfId="5" applyFont="1" applyFill="1" applyBorder="1" applyAlignment="1">
      <alignment horizontal="center" wrapText="1"/>
    </xf>
    <xf numFmtId="0" fontId="13" fillId="0" borderId="0" xfId="0" applyFont="1"/>
    <xf numFmtId="0" fontId="14" fillId="0" borderId="0" xfId="4" applyFont="1" applyAlignment="1">
      <alignment horizontal="left" indent="5"/>
    </xf>
    <xf numFmtId="0" fontId="15" fillId="0" borderId="4" xfId="5" applyFont="1" applyBorder="1" applyAlignment="1">
      <alignment horizontal="center" vertical="center"/>
    </xf>
    <xf numFmtId="44" fontId="17" fillId="0" borderId="15" xfId="0" applyNumberFormat="1" applyFont="1" applyBorder="1" applyAlignment="1">
      <alignment horizontal="left"/>
    </xf>
    <xf numFmtId="44" fontId="17" fillId="0" borderId="1" xfId="0" applyNumberFormat="1" applyFont="1" applyBorder="1" applyAlignment="1">
      <alignment horizontal="left"/>
    </xf>
    <xf numFmtId="44" fontId="17" fillId="0" borderId="7" xfId="0" applyNumberFormat="1" applyFont="1" applyBorder="1" applyAlignment="1">
      <alignment horizontal="left"/>
    </xf>
    <xf numFmtId="0" fontId="18" fillId="0" borderId="0" xfId="0" applyFont="1"/>
    <xf numFmtId="43" fontId="19" fillId="0" borderId="0" xfId="2" applyFont="1" applyFill="1" applyBorder="1" applyAlignment="1" applyProtection="1"/>
    <xf numFmtId="0" fontId="18" fillId="0" borderId="0" xfId="0" applyFont="1" applyAlignment="1">
      <alignment horizontal="left" indent="1"/>
    </xf>
    <xf numFmtId="0" fontId="22" fillId="0" borderId="0" xfId="5" applyFont="1"/>
    <xf numFmtId="0" fontId="23" fillId="0" borderId="0" xfId="4" applyFont="1" applyAlignment="1">
      <alignment horizontal="left"/>
    </xf>
    <xf numFmtId="0" fontId="24" fillId="0" borderId="20" xfId="5" applyFont="1" applyBorder="1" applyAlignment="1">
      <alignment horizontal="center" wrapText="1"/>
    </xf>
    <xf numFmtId="0" fontId="24" fillId="0" borderId="9" xfId="5" applyFont="1" applyBorder="1" applyAlignment="1">
      <alignment horizontal="center" wrapText="1"/>
    </xf>
    <xf numFmtId="0" fontId="24" fillId="2" borderId="21" xfId="5" applyFont="1" applyFill="1" applyBorder="1" applyAlignment="1">
      <alignment horizontal="center" wrapText="1"/>
    </xf>
    <xf numFmtId="0" fontId="25" fillId="0" borderId="13" xfId="5" applyFont="1" applyBorder="1" applyAlignment="1">
      <alignment horizontal="center" wrapText="1"/>
    </xf>
    <xf numFmtId="0" fontId="24" fillId="0" borderId="0" xfId="5" applyFont="1" applyAlignment="1">
      <alignment horizontal="center" wrapText="1"/>
    </xf>
    <xf numFmtId="0" fontId="26" fillId="0" borderId="14" xfId="7" applyFont="1" applyBorder="1" applyAlignment="1">
      <alignment horizontal="center"/>
    </xf>
    <xf numFmtId="0" fontId="26" fillId="0" borderId="15" xfId="6" applyFont="1" applyBorder="1"/>
    <xf numFmtId="44" fontId="24" fillId="2" borderId="22" xfId="5" applyNumberFormat="1" applyFont="1" applyFill="1" applyBorder="1"/>
    <xf numFmtId="44" fontId="27" fillId="0" borderId="15" xfId="5" applyNumberFormat="1" applyFont="1" applyBorder="1"/>
    <xf numFmtId="0" fontId="13" fillId="0" borderId="0" xfId="5" applyFont="1"/>
    <xf numFmtId="0" fontId="26" fillId="0" borderId="2" xfId="7" applyFont="1" applyBorder="1" applyAlignment="1">
      <alignment horizontal="center"/>
    </xf>
    <xf numFmtId="0" fontId="26" fillId="0" borderId="1" xfId="6" applyFont="1" applyBorder="1"/>
    <xf numFmtId="44" fontId="27" fillId="0" borderId="1" xfId="5" applyNumberFormat="1" applyFont="1" applyBorder="1"/>
    <xf numFmtId="44" fontId="13" fillId="0" borderId="0" xfId="5" applyNumberFormat="1" applyFont="1"/>
    <xf numFmtId="0" fontId="24" fillId="0" borderId="3" xfId="5" applyFont="1" applyBorder="1"/>
    <xf numFmtId="0" fontId="24" fillId="0" borderId="4" xfId="5" applyFont="1" applyBorder="1" applyAlignment="1">
      <alignment horizontal="right"/>
    </xf>
    <xf numFmtId="44" fontId="24" fillId="0" borderId="21" xfId="0" applyNumberFormat="1" applyFont="1" applyBorder="1"/>
    <xf numFmtId="44" fontId="25" fillId="0" borderId="1" xfId="5" applyNumberFormat="1" applyFont="1" applyBorder="1"/>
    <xf numFmtId="44" fontId="24" fillId="0" borderId="0" xfId="5" applyNumberFormat="1" applyFont="1"/>
    <xf numFmtId="0" fontId="24" fillId="0" borderId="0" xfId="5" applyFont="1"/>
    <xf numFmtId="44" fontId="9" fillId="0" borderId="18" xfId="3" applyFont="1" applyBorder="1"/>
    <xf numFmtId="44" fontId="9" fillId="0" borderId="5" xfId="3" applyFont="1" applyBorder="1"/>
    <xf numFmtId="44" fontId="9" fillId="0" borderId="12" xfId="3" applyFont="1" applyBorder="1"/>
    <xf numFmtId="44" fontId="6" fillId="0" borderId="10" xfId="0" applyNumberFormat="1" applyFont="1" applyBorder="1"/>
    <xf numFmtId="0" fontId="0" fillId="0" borderId="0" xfId="0" applyAlignment="1">
      <alignment horizontal="left" wrapText="1" indent="1"/>
    </xf>
    <xf numFmtId="0" fontId="5" fillId="0" borderId="0" xfId="0" applyFont="1"/>
    <xf numFmtId="0" fontId="28" fillId="0" borderId="0" xfId="5" applyFont="1" applyAlignment="1">
      <alignment vertical="center"/>
    </xf>
    <xf numFmtId="0" fontId="5" fillId="0" borderId="0" xfId="5" applyFont="1" applyAlignment="1">
      <alignment horizontal="left" indent="2"/>
    </xf>
    <xf numFmtId="44" fontId="4" fillId="0" borderId="4" xfId="5" applyNumberFormat="1" applyFont="1" applyBorder="1" applyAlignment="1">
      <alignment horizontal="center" vertical="center"/>
    </xf>
    <xf numFmtId="44" fontId="0" fillId="0" borderId="0" xfId="0" applyNumberFormat="1"/>
    <xf numFmtId="44" fontId="7" fillId="0" borderId="0" xfId="2" applyNumberFormat="1" applyFont="1" applyFill="1" applyBorder="1" applyAlignment="1" applyProtection="1"/>
    <xf numFmtId="44" fontId="0" fillId="0" borderId="0" xfId="0" applyNumberFormat="1" applyAlignment="1">
      <alignment horizontal="left" indent="1"/>
    </xf>
    <xf numFmtId="0" fontId="4" fillId="0" borderId="0" xfId="5" applyFont="1" applyAlignment="1">
      <alignment horizontal="center" vertical="center"/>
    </xf>
    <xf numFmtId="44" fontId="4" fillId="0" borderId="0" xfId="5" applyNumberFormat="1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31" fillId="0" borderId="4" xfId="5" applyFont="1" applyBorder="1" applyAlignment="1">
      <alignment horizontal="center" vertical="center"/>
    </xf>
    <xf numFmtId="0" fontId="6" fillId="0" borderId="20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43" fontId="12" fillId="0" borderId="9" xfId="2" applyFont="1" applyFill="1" applyBorder="1" applyAlignment="1" applyProtection="1">
      <alignment horizontal="center" vertical="center" wrapText="1"/>
    </xf>
    <xf numFmtId="43" fontId="6" fillId="0" borderId="9" xfId="2" applyFont="1" applyFill="1" applyBorder="1" applyAlignment="1" applyProtection="1">
      <alignment horizontal="center" vertical="center" wrapText="1"/>
    </xf>
    <xf numFmtId="44" fontId="6" fillId="0" borderId="9" xfId="2" applyNumberFormat="1" applyFont="1" applyFill="1" applyBorder="1" applyAlignment="1" applyProtection="1">
      <alignment horizontal="center" vertical="center" wrapText="1"/>
    </xf>
    <xf numFmtId="43" fontId="16" fillId="0" borderId="9" xfId="2" applyFont="1" applyFill="1" applyBorder="1" applyAlignment="1" applyProtection="1">
      <alignment horizontal="center" vertical="center" wrapText="1"/>
    </xf>
    <xf numFmtId="43" fontId="6" fillId="2" borderId="10" xfId="2" applyFont="1" applyFill="1" applyBorder="1" applyAlignment="1" applyProtection="1">
      <alignment horizontal="center" vertical="center" wrapText="1"/>
    </xf>
    <xf numFmtId="43" fontId="6" fillId="0" borderId="8" xfId="1" applyFont="1" applyFill="1" applyBorder="1" applyAlignment="1" applyProtection="1">
      <alignment horizontal="center" vertical="center" wrapText="1"/>
    </xf>
    <xf numFmtId="43" fontId="6" fillId="0" borderId="9" xfId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6" fillId="0" borderId="21" xfId="5" applyFont="1" applyBorder="1" applyAlignment="1">
      <alignment horizontal="center" vertical="center" wrapText="1"/>
    </xf>
    <xf numFmtId="0" fontId="6" fillId="2" borderId="13" xfId="5" applyFont="1" applyFill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</cellXfs>
  <cellStyles count="10">
    <cellStyle name="Comma" xfId="1" builtinId="3"/>
    <cellStyle name="Comma 2" xfId="2" xr:uid="{00000000-0005-0000-0000-000001000000}"/>
    <cellStyle name="Currency" xfId="3" builtinId="4"/>
    <cellStyle name="Currency 2" xfId="8" xr:uid="{6F650A89-7623-4831-8FBC-9A1231B5D413}"/>
    <cellStyle name="Hyperlink" xfId="4" builtinId="8"/>
    <cellStyle name="Normal" xfId="0" builtinId="0"/>
    <cellStyle name="Normal 2" xfId="5" xr:uid="{00000000-0005-0000-0000-000005000000}"/>
    <cellStyle name="Normal 5" xfId="9" xr:uid="{8C3F67C9-E5AF-4712-9170-090B8287FADA}"/>
    <cellStyle name="Normal_2007-08_on_behalf_payments- draft" xfId="6" xr:uid="{00000000-0005-0000-0000-000006000000}"/>
    <cellStyle name="Normal_KTRS LSD ContributionsSHELL" xfId="7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s.ky.gov/financial-reports-informatio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s.ky.gov/financial-reports-informatio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s.ky.gov/financial-reports-inform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6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9.33203125" defaultRowHeight="13.8" x14ac:dyDescent="0.25"/>
  <cols>
    <col min="1" max="1" width="7.6640625" style="1" customWidth="1"/>
    <col min="2" max="2" width="26.33203125" style="1" bestFit="1" customWidth="1"/>
    <col min="3" max="3" width="18.88671875" style="4" customWidth="1"/>
    <col min="4" max="4" width="18.44140625" style="4" customWidth="1"/>
    <col min="5" max="5" width="14.5546875" style="4" customWidth="1"/>
    <col min="6" max="6" width="16.33203125" style="7" customWidth="1"/>
    <col min="7" max="7" width="13.5546875" style="4" customWidth="1"/>
    <col min="8" max="8" width="14.33203125" style="87" customWidth="1"/>
    <col min="9" max="9" width="15.77734375" style="4" customWidth="1"/>
    <col min="10" max="10" width="17.109375" style="53" customWidth="1"/>
    <col min="11" max="11" width="20" style="4" customWidth="1"/>
    <col min="12" max="12" width="16.44140625" style="1" customWidth="1"/>
    <col min="13" max="13" width="15.6640625" style="1" customWidth="1"/>
    <col min="14" max="14" width="15.44140625" style="1" customWidth="1"/>
    <col min="15" max="15" width="14.109375" style="1" bestFit="1" customWidth="1"/>
    <col min="16" max="16" width="16.44140625" style="1" customWidth="1"/>
    <col min="17" max="17" width="12.88671875" style="1" bestFit="1" customWidth="1"/>
    <col min="18" max="18" width="17.44140625" style="1" customWidth="1"/>
    <col min="19" max="19" width="20" style="1" customWidth="1"/>
    <col min="20" max="16384" width="9.33203125" style="1"/>
  </cols>
  <sheetData>
    <row r="1" spans="1:19" ht="25.2" customHeight="1" x14ac:dyDescent="0.25">
      <c r="B1" s="89"/>
      <c r="C1" s="89"/>
      <c r="D1" s="89"/>
      <c r="E1" s="89"/>
      <c r="F1" s="89"/>
      <c r="G1" s="89"/>
      <c r="H1" s="90"/>
      <c r="I1" s="89" t="s">
        <v>404</v>
      </c>
      <c r="J1" s="91"/>
      <c r="K1" s="89"/>
      <c r="L1" s="89"/>
      <c r="M1" s="89"/>
      <c r="N1" s="89"/>
      <c r="O1" s="89"/>
      <c r="P1" s="89"/>
      <c r="Q1" s="89"/>
      <c r="R1" s="89"/>
      <c r="S1" s="89"/>
    </row>
    <row r="2" spans="1:19" ht="9.6" customHeight="1" thickBot="1" x14ac:dyDescent="0.3">
      <c r="B2" s="19"/>
      <c r="C2" s="19"/>
      <c r="D2" s="19"/>
      <c r="E2" s="19"/>
      <c r="F2" s="19"/>
      <c r="G2" s="19"/>
      <c r="H2" s="85"/>
      <c r="I2" s="92"/>
      <c r="J2" s="48"/>
      <c r="K2" s="19"/>
      <c r="L2" s="19"/>
      <c r="M2" s="19"/>
      <c r="N2" s="19"/>
      <c r="O2" s="19"/>
      <c r="P2" s="19"/>
      <c r="Q2" s="19"/>
      <c r="R2" s="19"/>
      <c r="S2" s="19"/>
    </row>
    <row r="3" spans="1:19" s="106" customFormat="1" ht="53.4" thickBot="1" x14ac:dyDescent="0.3">
      <c r="A3" s="93" t="s">
        <v>0</v>
      </c>
      <c r="B3" s="94" t="s">
        <v>1</v>
      </c>
      <c r="C3" s="95" t="s">
        <v>380</v>
      </c>
      <c r="D3" s="95" t="s">
        <v>393</v>
      </c>
      <c r="E3" s="95" t="s">
        <v>394</v>
      </c>
      <c r="F3" s="96" t="s">
        <v>401</v>
      </c>
      <c r="G3" s="96" t="s">
        <v>400</v>
      </c>
      <c r="H3" s="97" t="s">
        <v>402</v>
      </c>
      <c r="I3" s="96" t="s">
        <v>345</v>
      </c>
      <c r="J3" s="98" t="s">
        <v>2</v>
      </c>
      <c r="K3" s="99" t="s">
        <v>356</v>
      </c>
      <c r="L3" s="100" t="s">
        <v>357</v>
      </c>
      <c r="M3" s="101" t="s">
        <v>378</v>
      </c>
      <c r="N3" s="101" t="s">
        <v>358</v>
      </c>
      <c r="O3" s="101" t="s">
        <v>359</v>
      </c>
      <c r="P3" s="102" t="s">
        <v>360</v>
      </c>
      <c r="Q3" s="103" t="s">
        <v>361</v>
      </c>
      <c r="R3" s="104" t="s">
        <v>362</v>
      </c>
      <c r="S3" s="105" t="s">
        <v>363</v>
      </c>
    </row>
    <row r="4" spans="1:19" ht="13.2" x14ac:dyDescent="0.25">
      <c r="A4" s="31" t="s">
        <v>3</v>
      </c>
      <c r="B4" s="32" t="s">
        <v>4</v>
      </c>
      <c r="C4" s="33">
        <v>4859880</v>
      </c>
      <c r="D4" s="33">
        <v>99602</v>
      </c>
      <c r="E4" s="33">
        <v>7074</v>
      </c>
      <c r="F4" s="34">
        <v>3509619.2500000009</v>
      </c>
      <c r="G4" s="35">
        <v>4597</v>
      </c>
      <c r="H4" s="35">
        <v>36756</v>
      </c>
      <c r="I4" s="35">
        <v>83475</v>
      </c>
      <c r="J4" s="49">
        <v>312736.48</v>
      </c>
      <c r="K4" s="36">
        <f>(C4+D4+E4+F4+G4+H4+I4-J4)</f>
        <v>8288266.7699999996</v>
      </c>
      <c r="L4" s="37">
        <v>74546.73</v>
      </c>
      <c r="M4" s="37">
        <v>18300</v>
      </c>
      <c r="N4" s="38">
        <v>7815.37</v>
      </c>
      <c r="O4" s="38">
        <v>1556.7</v>
      </c>
      <c r="P4" s="39">
        <f t="shared" ref="P4:P35" si="0">SUM(L4:O4)</f>
        <v>102218.79999999999</v>
      </c>
      <c r="Q4" s="40">
        <v>0</v>
      </c>
      <c r="R4" s="77">
        <v>902122.8600000001</v>
      </c>
      <c r="S4" s="41">
        <f t="shared" ref="S4:S35" si="1">SUM(K4+P4+Q4+R4)</f>
        <v>9292608.4299999997</v>
      </c>
    </row>
    <row r="5" spans="1:19" ht="13.2" x14ac:dyDescent="0.25">
      <c r="A5" s="11" t="s">
        <v>5</v>
      </c>
      <c r="B5" s="5" t="s">
        <v>6</v>
      </c>
      <c r="C5" s="20">
        <v>5993561</v>
      </c>
      <c r="D5" s="20">
        <v>121683</v>
      </c>
      <c r="E5" s="20">
        <v>8643</v>
      </c>
      <c r="F5" s="14">
        <v>3560666.7800000007</v>
      </c>
      <c r="G5" s="8">
        <v>5177</v>
      </c>
      <c r="H5" s="8">
        <v>41364</v>
      </c>
      <c r="I5" s="8">
        <v>188300</v>
      </c>
      <c r="J5" s="50">
        <v>346317.29000000004</v>
      </c>
      <c r="K5" s="36">
        <f t="shared" ref="K5:K68" si="2">(C5+D5+E5+F5+G5+H5+I5-J5)</f>
        <v>9573077.4900000021</v>
      </c>
      <c r="L5" s="15">
        <v>73758.080000000002</v>
      </c>
      <c r="M5" s="15">
        <v>18300</v>
      </c>
      <c r="N5" s="16">
        <v>8955.59</v>
      </c>
      <c r="O5" s="16">
        <v>1783.81</v>
      </c>
      <c r="P5" s="39">
        <f t="shared" si="0"/>
        <v>102797.48</v>
      </c>
      <c r="Q5" s="40">
        <v>0</v>
      </c>
      <c r="R5" s="78">
        <v>432251.23999999993</v>
      </c>
      <c r="S5" s="41">
        <f t="shared" si="1"/>
        <v>10108126.210000003</v>
      </c>
    </row>
    <row r="6" spans="1:19" ht="13.2" x14ac:dyDescent="0.25">
      <c r="A6" s="11" t="s">
        <v>7</v>
      </c>
      <c r="B6" s="5" t="s">
        <v>8</v>
      </c>
      <c r="C6" s="20">
        <v>1816623</v>
      </c>
      <c r="D6" s="20">
        <v>37452</v>
      </c>
      <c r="E6" s="20">
        <v>2660</v>
      </c>
      <c r="F6" s="8">
        <v>766155.13999999943</v>
      </c>
      <c r="G6" s="8">
        <v>924</v>
      </c>
      <c r="H6" s="8">
        <v>7380</v>
      </c>
      <c r="I6" s="8">
        <v>19687.5</v>
      </c>
      <c r="J6" s="50">
        <v>0</v>
      </c>
      <c r="K6" s="36">
        <f t="shared" si="2"/>
        <v>2650881.6399999997</v>
      </c>
      <c r="L6" s="15">
        <v>45164</v>
      </c>
      <c r="M6" s="15">
        <v>18300</v>
      </c>
      <c r="N6" s="16">
        <v>1163.96</v>
      </c>
      <c r="O6" s="16">
        <v>231.84</v>
      </c>
      <c r="P6" s="39">
        <f t="shared" si="0"/>
        <v>64859.799999999996</v>
      </c>
      <c r="Q6" s="40">
        <v>0</v>
      </c>
      <c r="R6" s="78">
        <v>12177.5</v>
      </c>
      <c r="S6" s="41">
        <f t="shared" si="1"/>
        <v>2727918.9399999995</v>
      </c>
    </row>
    <row r="7" spans="1:19" ht="13.2" x14ac:dyDescent="0.25">
      <c r="A7" s="11" t="s">
        <v>9</v>
      </c>
      <c r="B7" s="5" t="s">
        <v>10</v>
      </c>
      <c r="C7" s="20">
        <v>7607244</v>
      </c>
      <c r="D7" s="20">
        <v>154488</v>
      </c>
      <c r="E7" s="20">
        <v>10973</v>
      </c>
      <c r="F7" s="8">
        <v>3833818.5900000054</v>
      </c>
      <c r="G7" s="8">
        <v>5504</v>
      </c>
      <c r="H7" s="8">
        <v>44788</v>
      </c>
      <c r="I7" s="8">
        <v>172637.5</v>
      </c>
      <c r="J7" s="50">
        <v>338711.73</v>
      </c>
      <c r="K7" s="36">
        <f t="shared" si="2"/>
        <v>11490741.360000005</v>
      </c>
      <c r="L7" s="15">
        <v>119170.07999999999</v>
      </c>
      <c r="M7" s="15">
        <v>18300</v>
      </c>
      <c r="N7" s="16">
        <v>10658.09</v>
      </c>
      <c r="O7" s="16">
        <v>2122.92</v>
      </c>
      <c r="P7" s="39">
        <f t="shared" si="0"/>
        <v>150251.09</v>
      </c>
      <c r="Q7" s="40">
        <v>0</v>
      </c>
      <c r="R7" s="78">
        <v>346070.47000000003</v>
      </c>
      <c r="S7" s="41">
        <f t="shared" si="1"/>
        <v>11987062.920000006</v>
      </c>
    </row>
    <row r="8" spans="1:19" ht="13.2" x14ac:dyDescent="0.25">
      <c r="A8" s="11" t="s">
        <v>11</v>
      </c>
      <c r="B8" s="5" t="s">
        <v>12</v>
      </c>
      <c r="C8" s="20">
        <v>6520663</v>
      </c>
      <c r="D8" s="20">
        <v>132498</v>
      </c>
      <c r="E8" s="20">
        <v>9411</v>
      </c>
      <c r="F8" s="8">
        <v>3780080.740000003</v>
      </c>
      <c r="G8" s="8">
        <v>6275</v>
      </c>
      <c r="H8" s="8">
        <v>50248</v>
      </c>
      <c r="I8" s="8">
        <v>312900</v>
      </c>
      <c r="J8" s="50">
        <v>568853.49</v>
      </c>
      <c r="K8" s="36">
        <f t="shared" si="2"/>
        <v>10243222.250000002</v>
      </c>
      <c r="L8" s="15">
        <v>85102.1</v>
      </c>
      <c r="M8" s="15">
        <v>18300</v>
      </c>
      <c r="N8" s="16">
        <v>9402.6299999999992</v>
      </c>
      <c r="O8" s="16">
        <v>1872.85</v>
      </c>
      <c r="P8" s="39">
        <f t="shared" si="0"/>
        <v>114677.58000000002</v>
      </c>
      <c r="Q8" s="40">
        <v>0</v>
      </c>
      <c r="R8" s="78">
        <v>545332.89</v>
      </c>
      <c r="S8" s="41">
        <f t="shared" si="1"/>
        <v>10903232.720000003</v>
      </c>
    </row>
    <row r="9" spans="1:19" ht="13.2" x14ac:dyDescent="0.25">
      <c r="A9" s="11" t="s">
        <v>13</v>
      </c>
      <c r="B9" s="5" t="s">
        <v>14</v>
      </c>
      <c r="C9" s="20">
        <v>698779</v>
      </c>
      <c r="D9" s="20">
        <v>14235</v>
      </c>
      <c r="E9" s="20">
        <v>1011</v>
      </c>
      <c r="F9" s="8">
        <v>358669.77000000014</v>
      </c>
      <c r="G9" s="8">
        <v>599</v>
      </c>
      <c r="H9" s="8">
        <v>4784</v>
      </c>
      <c r="I9" s="8">
        <v>23450</v>
      </c>
      <c r="J9" s="50">
        <v>50270.679999999993</v>
      </c>
      <c r="K9" s="36">
        <f t="shared" si="2"/>
        <v>1051257.0900000001</v>
      </c>
      <c r="L9" s="15">
        <v>53411.66</v>
      </c>
      <c r="M9" s="15">
        <v>18300</v>
      </c>
      <c r="N9" s="16">
        <v>848.56</v>
      </c>
      <c r="O9" s="16">
        <v>169.02</v>
      </c>
      <c r="P9" s="39">
        <f t="shared" si="0"/>
        <v>72729.240000000005</v>
      </c>
      <c r="Q9" s="40">
        <v>0</v>
      </c>
      <c r="R9" s="78">
        <v>299214.17000000004</v>
      </c>
      <c r="S9" s="41">
        <f t="shared" si="1"/>
        <v>1423200.5</v>
      </c>
    </row>
    <row r="10" spans="1:19" ht="13.2" x14ac:dyDescent="0.25">
      <c r="A10" s="11" t="s">
        <v>15</v>
      </c>
      <c r="B10" s="5" t="s">
        <v>16</v>
      </c>
      <c r="C10" s="20">
        <v>2366831</v>
      </c>
      <c r="D10" s="20">
        <v>48124</v>
      </c>
      <c r="E10" s="20">
        <v>3418</v>
      </c>
      <c r="F10" s="8">
        <v>1459995.2799999989</v>
      </c>
      <c r="G10" s="8">
        <v>2155</v>
      </c>
      <c r="H10" s="8">
        <v>17200</v>
      </c>
      <c r="I10" s="8">
        <v>93625</v>
      </c>
      <c r="J10" s="50">
        <v>183146.80000000002</v>
      </c>
      <c r="K10" s="36">
        <f t="shared" si="2"/>
        <v>3808201.4799999991</v>
      </c>
      <c r="L10" s="15">
        <v>61664.18</v>
      </c>
      <c r="M10" s="15">
        <v>18300</v>
      </c>
      <c r="N10" s="16">
        <v>3465.83</v>
      </c>
      <c r="O10" s="16">
        <v>690.34</v>
      </c>
      <c r="P10" s="39">
        <f t="shared" si="0"/>
        <v>84120.349999999991</v>
      </c>
      <c r="Q10" s="40">
        <v>0</v>
      </c>
      <c r="R10" s="78">
        <v>966457.2200000002</v>
      </c>
      <c r="S10" s="41">
        <f t="shared" si="1"/>
        <v>4858779.0499999989</v>
      </c>
    </row>
    <row r="11" spans="1:19" ht="13.2" x14ac:dyDescent="0.25">
      <c r="A11" s="11" t="s">
        <v>17</v>
      </c>
      <c r="B11" s="5" t="s">
        <v>18</v>
      </c>
      <c r="C11" s="20">
        <v>1316203</v>
      </c>
      <c r="D11" s="20">
        <v>26902</v>
      </c>
      <c r="E11" s="20">
        <v>1911</v>
      </c>
      <c r="F11" s="8">
        <v>666205.23999999964</v>
      </c>
      <c r="G11" s="8">
        <v>946</v>
      </c>
      <c r="H11" s="8">
        <v>7576</v>
      </c>
      <c r="I11" s="8">
        <v>28700</v>
      </c>
      <c r="J11" s="50">
        <v>89460.12</v>
      </c>
      <c r="K11" s="36">
        <f t="shared" si="2"/>
        <v>1958983.1199999996</v>
      </c>
      <c r="L11" s="15">
        <v>57248.639999999999</v>
      </c>
      <c r="M11" s="15">
        <v>18300</v>
      </c>
      <c r="N11" s="16">
        <v>1908.28</v>
      </c>
      <c r="O11" s="16">
        <v>380.1</v>
      </c>
      <c r="P11" s="39">
        <f t="shared" si="0"/>
        <v>77837.02</v>
      </c>
      <c r="Q11" s="40">
        <v>0</v>
      </c>
      <c r="R11" s="78">
        <v>123970.94</v>
      </c>
      <c r="S11" s="41">
        <f t="shared" si="1"/>
        <v>2160791.0799999996</v>
      </c>
    </row>
    <row r="12" spans="1:19" ht="13.2" x14ac:dyDescent="0.25">
      <c r="A12" s="11" t="s">
        <v>19</v>
      </c>
      <c r="B12" s="5" t="s">
        <v>20</v>
      </c>
      <c r="C12" s="20">
        <v>7474177</v>
      </c>
      <c r="D12" s="20">
        <v>153256</v>
      </c>
      <c r="E12" s="20">
        <v>10885</v>
      </c>
      <c r="F12" s="8">
        <v>3378129.2000000011</v>
      </c>
      <c r="G12" s="8">
        <v>5397</v>
      </c>
      <c r="H12" s="8">
        <v>43212</v>
      </c>
      <c r="I12" s="8">
        <v>246106.68</v>
      </c>
      <c r="J12" s="50">
        <v>427269.96000000008</v>
      </c>
      <c r="K12" s="36">
        <f t="shared" si="2"/>
        <v>10883892.92</v>
      </c>
      <c r="L12" s="15">
        <v>72998.539999999994</v>
      </c>
      <c r="M12" s="15">
        <v>18300</v>
      </c>
      <c r="N12" s="16">
        <v>7432.97</v>
      </c>
      <c r="O12" s="16">
        <v>1480.53</v>
      </c>
      <c r="P12" s="39">
        <f t="shared" si="0"/>
        <v>100212.04</v>
      </c>
      <c r="Q12" s="40">
        <v>0</v>
      </c>
      <c r="R12" s="78">
        <v>96469.559999999983</v>
      </c>
      <c r="S12" s="41">
        <f t="shared" si="1"/>
        <v>11080574.52</v>
      </c>
    </row>
    <row r="13" spans="1:19" ht="13.2" x14ac:dyDescent="0.25">
      <c r="A13" s="11" t="s">
        <v>21</v>
      </c>
      <c r="B13" s="5" t="s">
        <v>22</v>
      </c>
      <c r="C13" s="20">
        <v>9986178</v>
      </c>
      <c r="D13" s="20">
        <v>203902</v>
      </c>
      <c r="E13" s="20">
        <v>14483</v>
      </c>
      <c r="F13" s="8">
        <v>6673958.0500000436</v>
      </c>
      <c r="G13" s="8">
        <v>9103</v>
      </c>
      <c r="H13" s="8">
        <v>72596</v>
      </c>
      <c r="I13" s="8">
        <v>281921</v>
      </c>
      <c r="J13" s="50">
        <v>931915.05999999982</v>
      </c>
      <c r="K13" s="36">
        <f t="shared" si="2"/>
        <v>16310225.990000041</v>
      </c>
      <c r="L13" s="15">
        <v>121690.42</v>
      </c>
      <c r="M13" s="15">
        <v>18300</v>
      </c>
      <c r="N13" s="16">
        <v>14898.14</v>
      </c>
      <c r="O13" s="16">
        <v>2967.47</v>
      </c>
      <c r="P13" s="39">
        <f t="shared" si="0"/>
        <v>157856.03</v>
      </c>
      <c r="Q13" s="40">
        <v>0</v>
      </c>
      <c r="R13" s="78">
        <v>470434.86</v>
      </c>
      <c r="S13" s="41">
        <f t="shared" si="1"/>
        <v>16938516.88000004</v>
      </c>
    </row>
    <row r="14" spans="1:19" ht="13.2" x14ac:dyDescent="0.25">
      <c r="A14" s="11" t="s">
        <v>23</v>
      </c>
      <c r="B14" s="5" t="s">
        <v>24</v>
      </c>
      <c r="C14" s="20">
        <v>3562343</v>
      </c>
      <c r="D14" s="20">
        <v>72886</v>
      </c>
      <c r="E14" s="20">
        <v>5177</v>
      </c>
      <c r="F14" s="8">
        <v>2252032.3499999982</v>
      </c>
      <c r="G14" s="8">
        <v>3578</v>
      </c>
      <c r="H14" s="8">
        <v>28568</v>
      </c>
      <c r="I14" s="8">
        <v>136587.5</v>
      </c>
      <c r="J14" s="50">
        <v>449559.0400000001</v>
      </c>
      <c r="K14" s="36">
        <f t="shared" si="2"/>
        <v>5611612.8099999977</v>
      </c>
      <c r="L14" s="15">
        <v>74546.73</v>
      </c>
      <c r="M14" s="15">
        <v>18300</v>
      </c>
      <c r="N14" s="16">
        <v>5764.05</v>
      </c>
      <c r="O14" s="16">
        <v>1148.1099999999999</v>
      </c>
      <c r="P14" s="39">
        <f t="shared" si="0"/>
        <v>99758.89</v>
      </c>
      <c r="Q14" s="40">
        <v>0</v>
      </c>
      <c r="R14" s="78">
        <v>770820.02</v>
      </c>
      <c r="S14" s="41">
        <f t="shared" si="1"/>
        <v>6482191.7199999969</v>
      </c>
    </row>
    <row r="15" spans="1:19" ht="13.2" x14ac:dyDescent="0.25">
      <c r="A15" s="11" t="s">
        <v>25</v>
      </c>
      <c r="B15" s="5" t="s">
        <v>26</v>
      </c>
      <c r="C15" s="20">
        <v>3150843</v>
      </c>
      <c r="D15" s="20">
        <v>63978</v>
      </c>
      <c r="E15" s="20">
        <v>4544</v>
      </c>
      <c r="F15" s="8">
        <v>1317877.379999999</v>
      </c>
      <c r="G15" s="8">
        <v>1763</v>
      </c>
      <c r="H15" s="8">
        <v>14076</v>
      </c>
      <c r="I15" s="8">
        <v>62300</v>
      </c>
      <c r="J15" s="50">
        <v>75658.62999999999</v>
      </c>
      <c r="K15" s="36">
        <f t="shared" si="2"/>
        <v>4539722.7499999991</v>
      </c>
      <c r="L15" s="15">
        <v>71418.739999999991</v>
      </c>
      <c r="M15" s="15">
        <v>18300</v>
      </c>
      <c r="N15" s="16">
        <v>4437.8500000000004</v>
      </c>
      <c r="O15" s="16">
        <v>883.95</v>
      </c>
      <c r="P15" s="39">
        <f t="shared" si="0"/>
        <v>95040.54</v>
      </c>
      <c r="Q15" s="40">
        <v>0</v>
      </c>
      <c r="R15" s="78">
        <v>533595.98</v>
      </c>
      <c r="S15" s="41">
        <f t="shared" si="1"/>
        <v>5168359.2699999996</v>
      </c>
    </row>
    <row r="16" spans="1:19" ht="13.2" x14ac:dyDescent="0.25">
      <c r="A16" s="11" t="s">
        <v>27</v>
      </c>
      <c r="B16" s="5" t="s">
        <v>28</v>
      </c>
      <c r="C16" s="20">
        <v>2702226</v>
      </c>
      <c r="D16" s="20">
        <v>54870</v>
      </c>
      <c r="E16" s="20">
        <v>3897</v>
      </c>
      <c r="F16" s="8">
        <v>3377401.8399999985</v>
      </c>
      <c r="G16" s="8">
        <v>4986</v>
      </c>
      <c r="H16" s="8">
        <v>39892</v>
      </c>
      <c r="I16" s="8">
        <v>134400</v>
      </c>
      <c r="J16" s="50">
        <v>529551.17999999993</v>
      </c>
      <c r="K16" s="36">
        <f t="shared" si="2"/>
        <v>5788121.6599999983</v>
      </c>
      <c r="L16" s="15">
        <v>74342.429999999993</v>
      </c>
      <c r="M16" s="15">
        <v>18300</v>
      </c>
      <c r="N16" s="16">
        <v>7603.44</v>
      </c>
      <c r="O16" s="16">
        <v>1514.48</v>
      </c>
      <c r="P16" s="39">
        <f t="shared" si="0"/>
        <v>101760.34999999999</v>
      </c>
      <c r="Q16" s="40">
        <v>0</v>
      </c>
      <c r="R16" s="78">
        <v>479498.70999999996</v>
      </c>
      <c r="S16" s="41">
        <f t="shared" si="1"/>
        <v>6369380.7199999979</v>
      </c>
    </row>
    <row r="17" spans="1:19" ht="13.2" x14ac:dyDescent="0.25">
      <c r="A17" s="11" t="s">
        <v>29</v>
      </c>
      <c r="B17" s="5" t="s">
        <v>30</v>
      </c>
      <c r="C17" s="20">
        <v>1613698</v>
      </c>
      <c r="D17" s="20">
        <v>32502</v>
      </c>
      <c r="E17" s="20">
        <v>2309</v>
      </c>
      <c r="F17" s="8">
        <v>742061.16999999946</v>
      </c>
      <c r="G17" s="8">
        <v>1166</v>
      </c>
      <c r="H17" s="8">
        <v>9348</v>
      </c>
      <c r="I17" s="8">
        <v>48471</v>
      </c>
      <c r="J17" s="50">
        <v>60171.82</v>
      </c>
      <c r="K17" s="36">
        <f t="shared" si="2"/>
        <v>2389383.3499999996</v>
      </c>
      <c r="L17" s="15">
        <v>54338.28</v>
      </c>
      <c r="M17" s="15">
        <v>18300</v>
      </c>
      <c r="N17" s="16">
        <v>1836.27</v>
      </c>
      <c r="O17" s="16">
        <v>365.76</v>
      </c>
      <c r="P17" s="39">
        <f t="shared" si="0"/>
        <v>74840.31</v>
      </c>
      <c r="Q17" s="40">
        <v>0</v>
      </c>
      <c r="R17" s="78">
        <v>110081.09999999999</v>
      </c>
      <c r="S17" s="41">
        <f t="shared" si="1"/>
        <v>2574304.7599999998</v>
      </c>
    </row>
    <row r="18" spans="1:19" ht="13.2" x14ac:dyDescent="0.25">
      <c r="A18" s="11" t="s">
        <v>31</v>
      </c>
      <c r="B18" s="5" t="s">
        <v>32</v>
      </c>
      <c r="C18" s="20">
        <v>2918511</v>
      </c>
      <c r="D18" s="20">
        <v>59274</v>
      </c>
      <c r="E18" s="20">
        <v>4210</v>
      </c>
      <c r="F18" s="8">
        <v>1383482.6099999987</v>
      </c>
      <c r="G18" s="8">
        <v>2013</v>
      </c>
      <c r="H18" s="8">
        <v>16088</v>
      </c>
      <c r="I18" s="8">
        <v>58887.5</v>
      </c>
      <c r="J18" s="50">
        <v>200119.59000000003</v>
      </c>
      <c r="K18" s="36">
        <f t="shared" si="2"/>
        <v>4242346.5199999986</v>
      </c>
      <c r="L18" s="15">
        <v>61835.780000000006</v>
      </c>
      <c r="M18" s="15">
        <v>18300</v>
      </c>
      <c r="N18" s="16">
        <v>3233.35</v>
      </c>
      <c r="O18" s="16">
        <v>644.03</v>
      </c>
      <c r="P18" s="39">
        <f t="shared" si="0"/>
        <v>84013.16</v>
      </c>
      <c r="Q18" s="40">
        <v>0</v>
      </c>
      <c r="R18" s="78">
        <v>227402.38999999998</v>
      </c>
      <c r="S18" s="41">
        <f t="shared" si="1"/>
        <v>4553762.0699999984</v>
      </c>
    </row>
    <row r="19" spans="1:19" ht="13.2" x14ac:dyDescent="0.25">
      <c r="A19" s="11" t="s">
        <v>33</v>
      </c>
      <c r="B19" s="5" t="s">
        <v>34</v>
      </c>
      <c r="C19" s="20">
        <v>51059689</v>
      </c>
      <c r="D19" s="20">
        <v>1038612</v>
      </c>
      <c r="E19" s="20">
        <v>73769</v>
      </c>
      <c r="F19" s="8">
        <v>22513549.18000019</v>
      </c>
      <c r="G19" s="8">
        <v>33692</v>
      </c>
      <c r="H19" s="8">
        <v>269161.57</v>
      </c>
      <c r="I19" s="8">
        <v>1346142.68</v>
      </c>
      <c r="J19" s="50">
        <v>1060846.78</v>
      </c>
      <c r="K19" s="36">
        <f t="shared" si="2"/>
        <v>75273768.650000185</v>
      </c>
      <c r="L19" s="15">
        <v>152499.04</v>
      </c>
      <c r="M19" s="15">
        <v>18300</v>
      </c>
      <c r="N19" s="16">
        <v>61865</v>
      </c>
      <c r="O19" s="16">
        <v>12322.51</v>
      </c>
      <c r="P19" s="39">
        <f t="shared" si="0"/>
        <v>244986.55000000002</v>
      </c>
      <c r="Q19" s="40">
        <v>0</v>
      </c>
      <c r="R19" s="78">
        <v>777927.63</v>
      </c>
      <c r="S19" s="41">
        <f t="shared" si="1"/>
        <v>76296682.830000177</v>
      </c>
    </row>
    <row r="20" spans="1:19" ht="13.2" x14ac:dyDescent="0.25">
      <c r="A20" s="11" t="s">
        <v>35</v>
      </c>
      <c r="B20" s="5" t="s">
        <v>36</v>
      </c>
      <c r="C20" s="20">
        <v>5549528</v>
      </c>
      <c r="D20" s="20">
        <v>111910</v>
      </c>
      <c r="E20" s="20">
        <v>7949</v>
      </c>
      <c r="F20" s="8">
        <v>3360034.1299999976</v>
      </c>
      <c r="G20" s="8">
        <v>4849</v>
      </c>
      <c r="H20" s="8">
        <v>38760</v>
      </c>
      <c r="I20" s="8">
        <v>168075.5</v>
      </c>
      <c r="J20" s="50">
        <v>534401.69999999995</v>
      </c>
      <c r="K20" s="36">
        <f t="shared" si="2"/>
        <v>8706703.9299999978</v>
      </c>
      <c r="L20" s="15">
        <v>74546.73</v>
      </c>
      <c r="M20" s="15">
        <v>18300</v>
      </c>
      <c r="N20" s="16">
        <v>7996.83</v>
      </c>
      <c r="O20" s="16">
        <v>1592.84</v>
      </c>
      <c r="P20" s="39">
        <f t="shared" si="0"/>
        <v>102436.4</v>
      </c>
      <c r="Q20" s="40">
        <v>0</v>
      </c>
      <c r="R20" s="78">
        <v>241755.18</v>
      </c>
      <c r="S20" s="41">
        <f t="shared" si="1"/>
        <v>9050895.5099999979</v>
      </c>
    </row>
    <row r="21" spans="1:19" ht="13.2" x14ac:dyDescent="0.25">
      <c r="A21" s="11" t="s">
        <v>37</v>
      </c>
      <c r="B21" s="5" t="s">
        <v>38</v>
      </c>
      <c r="C21" s="20">
        <v>9453736</v>
      </c>
      <c r="D21" s="20">
        <v>192426</v>
      </c>
      <c r="E21" s="20">
        <v>13667</v>
      </c>
      <c r="F21" s="8">
        <v>5137250.4300000183</v>
      </c>
      <c r="G21" s="8">
        <v>7288</v>
      </c>
      <c r="H21" s="8">
        <v>58228</v>
      </c>
      <c r="I21" s="8">
        <v>237825</v>
      </c>
      <c r="J21" s="50">
        <v>359050.61</v>
      </c>
      <c r="K21" s="36">
        <f t="shared" si="2"/>
        <v>14741369.820000019</v>
      </c>
      <c r="L21" s="15">
        <v>121690.42</v>
      </c>
      <c r="M21" s="15">
        <v>18300</v>
      </c>
      <c r="N21" s="16">
        <v>12915.05</v>
      </c>
      <c r="O21" s="16">
        <v>2572.4699999999998</v>
      </c>
      <c r="P21" s="39">
        <f t="shared" si="0"/>
        <v>155477.93999999997</v>
      </c>
      <c r="Q21" s="40">
        <v>0</v>
      </c>
      <c r="R21" s="78">
        <v>403084.13999999996</v>
      </c>
      <c r="S21" s="41">
        <f t="shared" si="1"/>
        <v>15299931.900000019</v>
      </c>
    </row>
    <row r="22" spans="1:19" ht="13.2" x14ac:dyDescent="0.25">
      <c r="A22" s="11" t="s">
        <v>39</v>
      </c>
      <c r="B22" s="5" t="s">
        <v>40</v>
      </c>
      <c r="C22" s="20">
        <v>7087746</v>
      </c>
      <c r="D22" s="20">
        <v>145323</v>
      </c>
      <c r="E22" s="20">
        <v>10322</v>
      </c>
      <c r="F22" s="8">
        <v>4179291.0400000038</v>
      </c>
      <c r="G22" s="8">
        <v>7166</v>
      </c>
      <c r="H22" s="8">
        <v>57280</v>
      </c>
      <c r="I22" s="8">
        <v>375725</v>
      </c>
      <c r="J22" s="50">
        <v>718717.54</v>
      </c>
      <c r="K22" s="36">
        <f t="shared" si="2"/>
        <v>11144135.500000004</v>
      </c>
      <c r="L22" s="15">
        <v>74546.73</v>
      </c>
      <c r="M22" s="15">
        <v>18300</v>
      </c>
      <c r="N22" s="16">
        <v>8992.48</v>
      </c>
      <c r="O22" s="16">
        <v>1791.16</v>
      </c>
      <c r="P22" s="39">
        <f t="shared" si="0"/>
        <v>103630.37</v>
      </c>
      <c r="Q22" s="40">
        <v>0</v>
      </c>
      <c r="R22" s="78">
        <v>1789896.1599999997</v>
      </c>
      <c r="S22" s="41">
        <f t="shared" si="1"/>
        <v>13037662.030000003</v>
      </c>
    </row>
    <row r="23" spans="1:19" ht="13.2" x14ac:dyDescent="0.25">
      <c r="A23" s="11" t="s">
        <v>41</v>
      </c>
      <c r="B23" s="5" t="s">
        <v>42</v>
      </c>
      <c r="C23" s="20">
        <v>6998561</v>
      </c>
      <c r="D23" s="20">
        <v>141792</v>
      </c>
      <c r="E23" s="20">
        <v>10071</v>
      </c>
      <c r="F23" s="8">
        <v>3321944.13</v>
      </c>
      <c r="G23" s="8">
        <v>4515</v>
      </c>
      <c r="H23" s="8">
        <v>36040</v>
      </c>
      <c r="I23" s="8">
        <v>143937.5</v>
      </c>
      <c r="J23" s="50">
        <v>230658.28</v>
      </c>
      <c r="K23" s="36">
        <f t="shared" si="2"/>
        <v>10426202.35</v>
      </c>
      <c r="L23" s="15">
        <v>74546.73</v>
      </c>
      <c r="M23" s="15">
        <v>18300</v>
      </c>
      <c r="N23" s="16">
        <v>7844.11</v>
      </c>
      <c r="O23" s="16">
        <v>1562.42</v>
      </c>
      <c r="P23" s="39">
        <f t="shared" si="0"/>
        <v>102253.26</v>
      </c>
      <c r="Q23" s="40">
        <v>0</v>
      </c>
      <c r="R23" s="78">
        <v>1405472.2500000005</v>
      </c>
      <c r="S23" s="41">
        <f t="shared" si="1"/>
        <v>11933927.859999999</v>
      </c>
    </row>
    <row r="24" spans="1:19" ht="13.2" x14ac:dyDescent="0.25">
      <c r="A24" s="11" t="s">
        <v>43</v>
      </c>
      <c r="B24" s="5" t="s">
        <v>44</v>
      </c>
      <c r="C24" s="20">
        <v>2468108</v>
      </c>
      <c r="D24" s="20">
        <v>50101</v>
      </c>
      <c r="E24" s="20">
        <v>3559</v>
      </c>
      <c r="F24" s="8">
        <v>1361927.2699999991</v>
      </c>
      <c r="G24" s="8">
        <v>2139</v>
      </c>
      <c r="H24" s="8">
        <v>17088</v>
      </c>
      <c r="I24" s="8">
        <v>101412.5</v>
      </c>
      <c r="J24" s="50">
        <v>44898.57</v>
      </c>
      <c r="K24" s="36">
        <f t="shared" si="2"/>
        <v>3959436.1999999993</v>
      </c>
      <c r="L24" s="15">
        <v>61835.780000000006</v>
      </c>
      <c r="M24" s="15">
        <v>18300</v>
      </c>
      <c r="N24" s="16">
        <v>3755.63</v>
      </c>
      <c r="O24" s="16">
        <v>748.06</v>
      </c>
      <c r="P24" s="39">
        <f t="shared" si="0"/>
        <v>84639.47</v>
      </c>
      <c r="Q24" s="40">
        <v>0</v>
      </c>
      <c r="R24" s="78">
        <v>79729.72</v>
      </c>
      <c r="S24" s="41">
        <f t="shared" si="1"/>
        <v>4123805.3899999997</v>
      </c>
    </row>
    <row r="25" spans="1:19" ht="13.2" x14ac:dyDescent="0.25">
      <c r="A25" s="11" t="s">
        <v>45</v>
      </c>
      <c r="B25" s="5" t="s">
        <v>46</v>
      </c>
      <c r="C25" s="20">
        <v>3547280</v>
      </c>
      <c r="D25" s="20">
        <v>73131</v>
      </c>
      <c r="E25" s="20">
        <v>5194</v>
      </c>
      <c r="F25" s="8">
        <v>1997975.6099999985</v>
      </c>
      <c r="G25" s="8">
        <v>3326</v>
      </c>
      <c r="H25" s="8">
        <v>26908</v>
      </c>
      <c r="I25" s="8">
        <v>118125</v>
      </c>
      <c r="J25" s="50">
        <v>349450.06</v>
      </c>
      <c r="K25" s="36">
        <f t="shared" si="2"/>
        <v>5422489.5499999989</v>
      </c>
      <c r="L25" s="15">
        <v>74546.73</v>
      </c>
      <c r="M25" s="15">
        <v>18300</v>
      </c>
      <c r="N25" s="16">
        <v>5341.73</v>
      </c>
      <c r="O25" s="16">
        <v>1063.99</v>
      </c>
      <c r="P25" s="39">
        <f t="shared" si="0"/>
        <v>99252.45</v>
      </c>
      <c r="Q25" s="40">
        <v>0</v>
      </c>
      <c r="R25" s="78">
        <v>388590.83</v>
      </c>
      <c r="S25" s="41">
        <f t="shared" si="1"/>
        <v>5910332.8299999991</v>
      </c>
    </row>
    <row r="26" spans="1:19" ht="13.2" x14ac:dyDescent="0.25">
      <c r="A26" s="11" t="s">
        <v>47</v>
      </c>
      <c r="B26" s="5" t="s">
        <v>48</v>
      </c>
      <c r="C26" s="20">
        <v>4730921</v>
      </c>
      <c r="D26" s="20">
        <v>96230</v>
      </c>
      <c r="E26" s="20">
        <v>6835</v>
      </c>
      <c r="F26" s="8">
        <v>3345592.4399999981</v>
      </c>
      <c r="G26" s="8">
        <v>4869</v>
      </c>
      <c r="H26" s="8">
        <v>38924</v>
      </c>
      <c r="I26" s="8">
        <v>197312.5</v>
      </c>
      <c r="J26" s="50">
        <v>597960.82999999996</v>
      </c>
      <c r="K26" s="36">
        <f t="shared" si="2"/>
        <v>7822723.1099999975</v>
      </c>
      <c r="L26" s="15">
        <v>74546.73</v>
      </c>
      <c r="M26" s="15">
        <v>18300</v>
      </c>
      <c r="N26" s="16">
        <v>7575.22</v>
      </c>
      <c r="O26" s="16">
        <v>1508.86</v>
      </c>
      <c r="P26" s="39">
        <f t="shared" si="0"/>
        <v>101930.81</v>
      </c>
      <c r="Q26" s="40">
        <v>0</v>
      </c>
      <c r="R26" s="78">
        <v>1409440.76</v>
      </c>
      <c r="S26" s="41">
        <f t="shared" si="1"/>
        <v>9334094.6799999978</v>
      </c>
    </row>
    <row r="27" spans="1:19" ht="13.2" x14ac:dyDescent="0.25">
      <c r="A27" s="11" t="s">
        <v>49</v>
      </c>
      <c r="B27" s="5" t="s">
        <v>50</v>
      </c>
      <c r="C27" s="20">
        <v>28680234</v>
      </c>
      <c r="D27" s="20">
        <v>579770</v>
      </c>
      <c r="E27" s="20">
        <v>41179</v>
      </c>
      <c r="F27" s="8">
        <v>12321604.570000049</v>
      </c>
      <c r="G27" s="8">
        <v>19694</v>
      </c>
      <c r="H27" s="8">
        <v>157432</v>
      </c>
      <c r="I27" s="8">
        <v>926450</v>
      </c>
      <c r="J27" s="50">
        <v>773128.09</v>
      </c>
      <c r="K27" s="36">
        <f t="shared" si="2"/>
        <v>41953235.480000049</v>
      </c>
      <c r="L27" s="15">
        <v>144123.51</v>
      </c>
      <c r="M27" s="15">
        <v>18300</v>
      </c>
      <c r="N27" s="16">
        <v>38646</v>
      </c>
      <c r="O27" s="16">
        <v>7697.66</v>
      </c>
      <c r="P27" s="39">
        <f t="shared" si="0"/>
        <v>208767.17</v>
      </c>
      <c r="Q27" s="40">
        <v>0</v>
      </c>
      <c r="R27" s="78">
        <v>885593.56999999983</v>
      </c>
      <c r="S27" s="41">
        <f t="shared" si="1"/>
        <v>43047596.220000051</v>
      </c>
    </row>
    <row r="28" spans="1:19" ht="13.2" x14ac:dyDescent="0.25">
      <c r="A28" s="11" t="s">
        <v>51</v>
      </c>
      <c r="B28" s="5" t="s">
        <v>52</v>
      </c>
      <c r="C28" s="20">
        <v>1192732</v>
      </c>
      <c r="D28" s="20">
        <v>24424</v>
      </c>
      <c r="E28" s="20">
        <v>1735</v>
      </c>
      <c r="F28" s="8">
        <v>608925.6799999997</v>
      </c>
      <c r="G28" s="8">
        <v>896</v>
      </c>
      <c r="H28" s="8">
        <v>7164</v>
      </c>
      <c r="I28" s="8">
        <v>36225</v>
      </c>
      <c r="J28" s="50">
        <v>32441.83</v>
      </c>
      <c r="K28" s="36">
        <f t="shared" si="2"/>
        <v>1839659.8499999996</v>
      </c>
      <c r="L28" s="15">
        <v>58249.23</v>
      </c>
      <c r="M28" s="15">
        <v>18300</v>
      </c>
      <c r="N28" s="16">
        <v>1445.62</v>
      </c>
      <c r="O28" s="16">
        <v>287.94</v>
      </c>
      <c r="P28" s="39">
        <f t="shared" si="0"/>
        <v>78282.790000000008</v>
      </c>
      <c r="Q28" s="40">
        <v>0</v>
      </c>
      <c r="R28" s="78">
        <v>30159.86</v>
      </c>
      <c r="S28" s="41">
        <f t="shared" si="1"/>
        <v>1948102.4999999998</v>
      </c>
    </row>
    <row r="29" spans="1:19" ht="13.2" x14ac:dyDescent="0.25">
      <c r="A29" s="11" t="s">
        <v>53</v>
      </c>
      <c r="B29" s="5" t="s">
        <v>54</v>
      </c>
      <c r="C29" s="20">
        <v>3978098</v>
      </c>
      <c r="D29" s="20">
        <v>80575</v>
      </c>
      <c r="E29" s="20">
        <v>5723</v>
      </c>
      <c r="F29" s="8">
        <v>2606259.4699999969</v>
      </c>
      <c r="G29" s="8">
        <v>3648</v>
      </c>
      <c r="H29" s="8">
        <v>29284</v>
      </c>
      <c r="I29" s="8">
        <v>119437.5</v>
      </c>
      <c r="J29" s="50">
        <v>231497.44</v>
      </c>
      <c r="K29" s="36">
        <f t="shared" si="2"/>
        <v>6591527.5299999965</v>
      </c>
      <c r="L29" s="15">
        <v>74546.73</v>
      </c>
      <c r="M29" s="15">
        <v>18300</v>
      </c>
      <c r="N29" s="16">
        <v>6656.53</v>
      </c>
      <c r="O29" s="16">
        <v>1325.87</v>
      </c>
      <c r="P29" s="39">
        <f t="shared" si="0"/>
        <v>100829.12999999999</v>
      </c>
      <c r="Q29" s="40">
        <v>0</v>
      </c>
      <c r="R29" s="78">
        <v>591009.31000000017</v>
      </c>
      <c r="S29" s="41">
        <f t="shared" si="1"/>
        <v>7283365.9699999969</v>
      </c>
    </row>
    <row r="30" spans="1:19" ht="13.2" x14ac:dyDescent="0.25">
      <c r="A30" s="11" t="s">
        <v>55</v>
      </c>
      <c r="B30" s="5" t="s">
        <v>56</v>
      </c>
      <c r="C30" s="20">
        <v>3200681</v>
      </c>
      <c r="D30" s="20">
        <v>65397</v>
      </c>
      <c r="E30" s="20">
        <v>4645</v>
      </c>
      <c r="F30" s="8">
        <v>2250579.2899999982</v>
      </c>
      <c r="G30" s="8">
        <v>3259</v>
      </c>
      <c r="H30" s="8">
        <v>26020</v>
      </c>
      <c r="I30" s="8">
        <v>124775</v>
      </c>
      <c r="J30" s="50">
        <v>348034.91000000003</v>
      </c>
      <c r="K30" s="36">
        <f t="shared" si="2"/>
        <v>5327321.379999998</v>
      </c>
      <c r="L30" s="15">
        <v>73921.12999999999</v>
      </c>
      <c r="M30" s="15">
        <v>18300</v>
      </c>
      <c r="N30" s="16">
        <v>5695.65</v>
      </c>
      <c r="O30" s="16">
        <v>1134.48</v>
      </c>
      <c r="P30" s="39">
        <f t="shared" si="0"/>
        <v>99051.25999999998</v>
      </c>
      <c r="Q30" s="40">
        <v>0</v>
      </c>
      <c r="R30" s="78">
        <v>137257.46</v>
      </c>
      <c r="S30" s="41">
        <f t="shared" si="1"/>
        <v>5563630.0999999978</v>
      </c>
    </row>
    <row r="31" spans="1:19" ht="13.2" x14ac:dyDescent="0.25">
      <c r="A31" s="11" t="s">
        <v>57</v>
      </c>
      <c r="B31" s="5" t="s">
        <v>58</v>
      </c>
      <c r="C31" s="20">
        <v>6280395</v>
      </c>
      <c r="D31" s="20">
        <v>128590</v>
      </c>
      <c r="E31" s="20">
        <v>9133</v>
      </c>
      <c r="F31" s="8">
        <v>3983233.2200000044</v>
      </c>
      <c r="G31" s="8">
        <v>5133</v>
      </c>
      <c r="H31" s="8">
        <v>41004</v>
      </c>
      <c r="I31" s="8">
        <v>140016.08000000002</v>
      </c>
      <c r="J31" s="50">
        <v>504692.12000000005</v>
      </c>
      <c r="K31" s="36">
        <f t="shared" si="2"/>
        <v>10082812.180000005</v>
      </c>
      <c r="L31" s="15">
        <v>74546.73</v>
      </c>
      <c r="M31" s="15">
        <v>18300</v>
      </c>
      <c r="N31" s="16">
        <v>8774.7099999999991</v>
      </c>
      <c r="O31" s="16">
        <v>1747.78</v>
      </c>
      <c r="P31" s="39">
        <f t="shared" si="0"/>
        <v>103369.22</v>
      </c>
      <c r="Q31" s="40">
        <v>0</v>
      </c>
      <c r="R31" s="78">
        <v>282910.27999999997</v>
      </c>
      <c r="S31" s="41">
        <f t="shared" si="1"/>
        <v>10469091.680000005</v>
      </c>
    </row>
    <row r="32" spans="1:19" ht="13.2" x14ac:dyDescent="0.25">
      <c r="A32" s="11" t="s">
        <v>59</v>
      </c>
      <c r="B32" s="5" t="s">
        <v>60</v>
      </c>
      <c r="C32" s="20">
        <v>11770348</v>
      </c>
      <c r="D32" s="20">
        <v>238820</v>
      </c>
      <c r="E32" s="20">
        <v>16963</v>
      </c>
      <c r="F32" s="8">
        <v>5805100.4500000281</v>
      </c>
      <c r="G32" s="8">
        <v>8730</v>
      </c>
      <c r="H32" s="8">
        <v>69704</v>
      </c>
      <c r="I32" s="8">
        <v>366887.5</v>
      </c>
      <c r="J32" s="50">
        <v>359006.73</v>
      </c>
      <c r="K32" s="36">
        <f t="shared" si="2"/>
        <v>17917546.220000029</v>
      </c>
      <c r="L32" s="15">
        <v>121690.42</v>
      </c>
      <c r="M32" s="15">
        <v>18300</v>
      </c>
      <c r="N32" s="16">
        <v>15170.86</v>
      </c>
      <c r="O32" s="16">
        <v>3021.79</v>
      </c>
      <c r="P32" s="39">
        <f t="shared" si="0"/>
        <v>158183.06999999998</v>
      </c>
      <c r="Q32" s="40">
        <v>0</v>
      </c>
      <c r="R32" s="78">
        <v>1176003.44</v>
      </c>
      <c r="S32" s="41">
        <f t="shared" si="1"/>
        <v>19251732.73000003</v>
      </c>
    </row>
    <row r="33" spans="1:19" ht="13.2" x14ac:dyDescent="0.25">
      <c r="A33" s="11" t="s">
        <v>61</v>
      </c>
      <c r="B33" s="5" t="s">
        <v>62</v>
      </c>
      <c r="C33" s="20">
        <v>2786254</v>
      </c>
      <c r="D33" s="20">
        <v>56702</v>
      </c>
      <c r="E33" s="20">
        <v>4027</v>
      </c>
      <c r="F33" s="8">
        <v>1739266.6399999994</v>
      </c>
      <c r="G33" s="8">
        <v>2274</v>
      </c>
      <c r="H33" s="8">
        <v>18264</v>
      </c>
      <c r="I33" s="8">
        <v>56700</v>
      </c>
      <c r="J33" s="50">
        <v>241567.96999999997</v>
      </c>
      <c r="K33" s="36">
        <f t="shared" si="2"/>
        <v>4421919.67</v>
      </c>
      <c r="L33" s="15">
        <v>61835.780000000006</v>
      </c>
      <c r="M33" s="15">
        <v>18300</v>
      </c>
      <c r="N33" s="16">
        <v>3448.71</v>
      </c>
      <c r="O33" s="16">
        <v>686.93</v>
      </c>
      <c r="P33" s="39">
        <f t="shared" si="0"/>
        <v>84271.42</v>
      </c>
      <c r="Q33" s="40">
        <v>0</v>
      </c>
      <c r="R33" s="78">
        <v>448688.62</v>
      </c>
      <c r="S33" s="41">
        <f t="shared" si="1"/>
        <v>4954879.71</v>
      </c>
    </row>
    <row r="34" spans="1:19" ht="13.2" x14ac:dyDescent="0.25">
      <c r="A34" s="11" t="s">
        <v>63</v>
      </c>
      <c r="B34" s="5" t="s">
        <v>64</v>
      </c>
      <c r="C34" s="20">
        <v>1483785</v>
      </c>
      <c r="D34" s="20">
        <v>30202</v>
      </c>
      <c r="E34" s="20">
        <v>2145</v>
      </c>
      <c r="F34" s="8">
        <v>1013047.4799999992</v>
      </c>
      <c r="G34" s="8">
        <v>1443</v>
      </c>
      <c r="H34" s="8">
        <v>11540</v>
      </c>
      <c r="I34" s="8">
        <v>58187.5</v>
      </c>
      <c r="J34" s="50">
        <v>68727.13</v>
      </c>
      <c r="K34" s="36">
        <f t="shared" si="2"/>
        <v>2531622.8499999992</v>
      </c>
      <c r="L34" s="15">
        <v>59132.36</v>
      </c>
      <c r="M34" s="15">
        <v>18300</v>
      </c>
      <c r="N34" s="16">
        <v>2136.46</v>
      </c>
      <c r="O34" s="16">
        <v>425.55</v>
      </c>
      <c r="P34" s="39">
        <f t="shared" si="0"/>
        <v>79994.37000000001</v>
      </c>
      <c r="Q34" s="40">
        <v>0</v>
      </c>
      <c r="R34" s="78">
        <v>800370.96</v>
      </c>
      <c r="S34" s="41">
        <f t="shared" si="1"/>
        <v>3411988.1799999992</v>
      </c>
    </row>
    <row r="35" spans="1:19" ht="13.2" x14ac:dyDescent="0.25">
      <c r="A35" s="11" t="s">
        <v>65</v>
      </c>
      <c r="B35" s="5" t="s">
        <v>66</v>
      </c>
      <c r="C35" s="20">
        <v>4395284</v>
      </c>
      <c r="D35" s="20">
        <v>88551</v>
      </c>
      <c r="E35" s="20">
        <v>6289</v>
      </c>
      <c r="F35" s="8">
        <v>2177096.3699999982</v>
      </c>
      <c r="G35" s="8">
        <v>3830</v>
      </c>
      <c r="H35" s="8">
        <v>30536</v>
      </c>
      <c r="I35" s="8">
        <v>196875</v>
      </c>
      <c r="J35" s="50">
        <v>378065.01999999996</v>
      </c>
      <c r="K35" s="36">
        <f t="shared" si="2"/>
        <v>6520396.3499999987</v>
      </c>
      <c r="L35" s="15">
        <v>74546.73</v>
      </c>
      <c r="M35" s="15">
        <v>18300</v>
      </c>
      <c r="N35" s="16">
        <v>5785.66</v>
      </c>
      <c r="O35" s="16">
        <v>1152.4100000000001</v>
      </c>
      <c r="P35" s="39">
        <f t="shared" si="0"/>
        <v>99784.8</v>
      </c>
      <c r="Q35" s="40">
        <v>0</v>
      </c>
      <c r="R35" s="78">
        <v>472050.1</v>
      </c>
      <c r="S35" s="41">
        <f t="shared" si="1"/>
        <v>7092231.2499999981</v>
      </c>
    </row>
    <row r="36" spans="1:19" ht="13.2" x14ac:dyDescent="0.25">
      <c r="A36" s="11" t="s">
        <v>67</v>
      </c>
      <c r="B36" s="5" t="s">
        <v>68</v>
      </c>
      <c r="C36" s="20">
        <v>7950239</v>
      </c>
      <c r="D36" s="20">
        <v>162638</v>
      </c>
      <c r="E36" s="20">
        <v>11552</v>
      </c>
      <c r="F36" s="8">
        <v>4756785.830000015</v>
      </c>
      <c r="G36" s="8">
        <v>7840</v>
      </c>
      <c r="H36" s="8">
        <v>62776</v>
      </c>
      <c r="I36" s="8">
        <v>340200</v>
      </c>
      <c r="J36" s="50">
        <v>339835.43000000005</v>
      </c>
      <c r="K36" s="36">
        <f t="shared" si="2"/>
        <v>12952195.400000015</v>
      </c>
      <c r="L36" s="15">
        <v>144123.51</v>
      </c>
      <c r="M36" s="15">
        <v>18300</v>
      </c>
      <c r="N36" s="16">
        <v>12483.39</v>
      </c>
      <c r="O36" s="16">
        <v>2486.4899999999998</v>
      </c>
      <c r="P36" s="39">
        <f t="shared" ref="P36:P67" si="3">SUM(L36:O36)</f>
        <v>177393.39</v>
      </c>
      <c r="Q36" s="40">
        <v>0</v>
      </c>
      <c r="R36" s="78">
        <v>552402.57999999996</v>
      </c>
      <c r="S36" s="41">
        <f t="shared" ref="S36:S67" si="4">SUM(K36+P36+Q36+R36)</f>
        <v>13681991.370000016</v>
      </c>
    </row>
    <row r="37" spans="1:19" ht="13.2" x14ac:dyDescent="0.25">
      <c r="A37" s="11" t="s">
        <v>69</v>
      </c>
      <c r="B37" s="5" t="s">
        <v>70</v>
      </c>
      <c r="C37" s="20">
        <v>4104675</v>
      </c>
      <c r="D37" s="20">
        <v>83693</v>
      </c>
      <c r="E37" s="20">
        <v>5944</v>
      </c>
      <c r="F37" s="8">
        <v>2962574.9299999969</v>
      </c>
      <c r="G37" s="8">
        <v>4431</v>
      </c>
      <c r="H37" s="8">
        <v>35340</v>
      </c>
      <c r="I37" s="8">
        <v>118037.5</v>
      </c>
      <c r="J37" s="50">
        <v>499092.3</v>
      </c>
      <c r="K37" s="36">
        <f t="shared" si="2"/>
        <v>6815603.1299999971</v>
      </c>
      <c r="L37" s="15">
        <v>74546.73</v>
      </c>
      <c r="M37" s="15">
        <v>18300</v>
      </c>
      <c r="N37" s="16">
        <v>6893.57</v>
      </c>
      <c r="O37" s="16">
        <v>1373.09</v>
      </c>
      <c r="P37" s="39">
        <f t="shared" si="3"/>
        <v>101113.38999999998</v>
      </c>
      <c r="Q37" s="40">
        <v>0</v>
      </c>
      <c r="R37" s="78">
        <v>1273325.5600000003</v>
      </c>
      <c r="S37" s="41">
        <f t="shared" si="4"/>
        <v>8190042.0799999973</v>
      </c>
    </row>
    <row r="38" spans="1:19" ht="13.2" x14ac:dyDescent="0.25">
      <c r="A38" s="11" t="s">
        <v>71</v>
      </c>
      <c r="B38" s="5" t="s">
        <v>72</v>
      </c>
      <c r="C38" s="20">
        <v>1749700</v>
      </c>
      <c r="D38" s="20">
        <v>35413</v>
      </c>
      <c r="E38" s="20">
        <v>2515</v>
      </c>
      <c r="F38" s="8">
        <v>1015192.2599999988</v>
      </c>
      <c r="G38" s="8">
        <v>1472</v>
      </c>
      <c r="H38" s="8">
        <v>11760</v>
      </c>
      <c r="I38" s="8">
        <v>49787.5</v>
      </c>
      <c r="J38" s="50">
        <v>196596.62</v>
      </c>
      <c r="K38" s="36">
        <f t="shared" si="2"/>
        <v>2669243.1399999987</v>
      </c>
      <c r="L38" s="15">
        <v>61103.799999999996</v>
      </c>
      <c r="M38" s="15">
        <v>18300</v>
      </c>
      <c r="N38" s="16">
        <v>1801.77</v>
      </c>
      <c r="O38" s="16">
        <v>358.88</v>
      </c>
      <c r="P38" s="39">
        <f t="shared" si="3"/>
        <v>81564.45</v>
      </c>
      <c r="Q38" s="40">
        <v>0</v>
      </c>
      <c r="R38" s="78">
        <v>68971.98</v>
      </c>
      <c r="S38" s="41">
        <f t="shared" si="4"/>
        <v>2819779.5699999989</v>
      </c>
    </row>
    <row r="39" spans="1:19" ht="13.2" x14ac:dyDescent="0.25">
      <c r="A39" s="11" t="s">
        <v>73</v>
      </c>
      <c r="B39" s="5" t="s">
        <v>74</v>
      </c>
      <c r="C39" s="20">
        <v>14176282</v>
      </c>
      <c r="D39" s="20">
        <v>286485</v>
      </c>
      <c r="E39" s="20">
        <v>20348</v>
      </c>
      <c r="F39" s="8">
        <v>8861243.720000051</v>
      </c>
      <c r="G39" s="8">
        <v>13919</v>
      </c>
      <c r="H39" s="8">
        <v>111196</v>
      </c>
      <c r="I39" s="8">
        <v>599987.5</v>
      </c>
      <c r="J39" s="50">
        <v>1670372.1799999997</v>
      </c>
      <c r="K39" s="36">
        <f t="shared" si="2"/>
        <v>22399089.040000051</v>
      </c>
      <c r="L39" s="15">
        <v>144123.51</v>
      </c>
      <c r="M39" s="15">
        <v>18300</v>
      </c>
      <c r="N39" s="16">
        <v>25337.11</v>
      </c>
      <c r="O39" s="16">
        <v>5046.74</v>
      </c>
      <c r="P39" s="39">
        <f t="shared" si="3"/>
        <v>192807.36</v>
      </c>
      <c r="Q39" s="40">
        <v>0</v>
      </c>
      <c r="R39" s="78">
        <v>1016737.7</v>
      </c>
      <c r="S39" s="41">
        <f t="shared" si="4"/>
        <v>23608634.10000005</v>
      </c>
    </row>
    <row r="40" spans="1:19" ht="13.2" x14ac:dyDescent="0.25">
      <c r="A40" s="11" t="s">
        <v>75</v>
      </c>
      <c r="B40" s="5" t="s">
        <v>76</v>
      </c>
      <c r="C40" s="20">
        <v>10923795</v>
      </c>
      <c r="D40" s="20">
        <v>220870</v>
      </c>
      <c r="E40" s="20">
        <v>15688</v>
      </c>
      <c r="F40" s="8">
        <v>5887263.9200000232</v>
      </c>
      <c r="G40" s="8">
        <v>9626</v>
      </c>
      <c r="H40" s="8">
        <v>77128</v>
      </c>
      <c r="I40" s="8">
        <v>478800</v>
      </c>
      <c r="J40" s="50">
        <v>537744.28999999992</v>
      </c>
      <c r="K40" s="36">
        <f t="shared" si="2"/>
        <v>17075426.630000025</v>
      </c>
      <c r="L40" s="15">
        <v>121690.42</v>
      </c>
      <c r="M40" s="15">
        <v>18300</v>
      </c>
      <c r="N40" s="16">
        <v>15501.63</v>
      </c>
      <c r="O40" s="16">
        <v>3087.67</v>
      </c>
      <c r="P40" s="39">
        <f t="shared" si="3"/>
        <v>158579.72</v>
      </c>
      <c r="Q40" s="40">
        <v>0</v>
      </c>
      <c r="R40" s="78">
        <v>1255404.04</v>
      </c>
      <c r="S40" s="41">
        <f t="shared" si="4"/>
        <v>18489410.390000023</v>
      </c>
    </row>
    <row r="41" spans="1:19" ht="13.2" x14ac:dyDescent="0.25">
      <c r="A41" s="11" t="s">
        <v>77</v>
      </c>
      <c r="B41" s="5" t="s">
        <v>78</v>
      </c>
      <c r="C41" s="20">
        <v>5840279</v>
      </c>
      <c r="D41" s="20">
        <v>119043</v>
      </c>
      <c r="E41" s="20">
        <v>8455</v>
      </c>
      <c r="F41" s="8">
        <v>3798463.6100000045</v>
      </c>
      <c r="G41" s="8">
        <v>6134</v>
      </c>
      <c r="H41" s="8">
        <v>49260</v>
      </c>
      <c r="I41" s="8">
        <v>269150</v>
      </c>
      <c r="J41" s="50">
        <v>791360.05999999994</v>
      </c>
      <c r="K41" s="36">
        <f t="shared" si="2"/>
        <v>9299424.5500000045</v>
      </c>
      <c r="L41" s="15">
        <v>74546.73</v>
      </c>
      <c r="M41" s="15">
        <v>18300</v>
      </c>
      <c r="N41" s="16">
        <v>9023.02</v>
      </c>
      <c r="O41" s="16">
        <v>1797.24</v>
      </c>
      <c r="P41" s="39">
        <f t="shared" si="3"/>
        <v>103666.99</v>
      </c>
      <c r="Q41" s="40">
        <v>0</v>
      </c>
      <c r="R41" s="78">
        <v>530936.18000000005</v>
      </c>
      <c r="S41" s="41">
        <f t="shared" si="4"/>
        <v>9934027.7200000044</v>
      </c>
    </row>
    <row r="42" spans="1:19" ht="13.2" x14ac:dyDescent="0.25">
      <c r="A42" s="11" t="s">
        <v>79</v>
      </c>
      <c r="B42" s="5" t="s">
        <v>80</v>
      </c>
      <c r="C42" s="20">
        <v>3004470</v>
      </c>
      <c r="D42" s="20">
        <v>61134</v>
      </c>
      <c r="E42" s="20">
        <v>4342</v>
      </c>
      <c r="F42" s="8">
        <v>2111747.8399999994</v>
      </c>
      <c r="G42" s="8">
        <v>3281</v>
      </c>
      <c r="H42" s="8">
        <v>26212</v>
      </c>
      <c r="I42" s="8">
        <v>141137.5</v>
      </c>
      <c r="J42" s="50">
        <v>427977.04</v>
      </c>
      <c r="K42" s="36">
        <f t="shared" si="2"/>
        <v>4924347.3</v>
      </c>
      <c r="L42" s="15">
        <v>61835.780000000006</v>
      </c>
      <c r="M42" s="15">
        <v>18300</v>
      </c>
      <c r="N42" s="16">
        <v>5041.75</v>
      </c>
      <c r="O42" s="16">
        <v>1004.24</v>
      </c>
      <c r="P42" s="39">
        <f t="shared" si="3"/>
        <v>86181.77</v>
      </c>
      <c r="Q42" s="40">
        <v>0</v>
      </c>
      <c r="R42" s="78">
        <v>208009.22</v>
      </c>
      <c r="S42" s="41">
        <f t="shared" si="4"/>
        <v>5218538.2899999991</v>
      </c>
    </row>
    <row r="43" spans="1:19" ht="13.2" x14ac:dyDescent="0.25">
      <c r="A43" s="11" t="s">
        <v>81</v>
      </c>
      <c r="B43" s="5" t="s">
        <v>82</v>
      </c>
      <c r="C43" s="20">
        <v>658264</v>
      </c>
      <c r="D43" s="20">
        <v>13413</v>
      </c>
      <c r="E43" s="20">
        <v>953</v>
      </c>
      <c r="F43" s="8">
        <v>396769.95000000007</v>
      </c>
      <c r="G43" s="8">
        <v>606</v>
      </c>
      <c r="H43" s="8">
        <v>4824</v>
      </c>
      <c r="I43" s="8">
        <v>24237.5</v>
      </c>
      <c r="J43" s="50">
        <v>58009.03</v>
      </c>
      <c r="K43" s="36">
        <f t="shared" si="2"/>
        <v>1041058.4200000002</v>
      </c>
      <c r="L43" s="15">
        <v>43301.524999999994</v>
      </c>
      <c r="M43" s="15">
        <v>18300</v>
      </c>
      <c r="N43" s="16">
        <v>1095.6099999999999</v>
      </c>
      <c r="O43" s="16">
        <v>218.23</v>
      </c>
      <c r="P43" s="39">
        <f t="shared" si="3"/>
        <v>62915.364999999998</v>
      </c>
      <c r="Q43" s="40">
        <v>0</v>
      </c>
      <c r="R43" s="78">
        <v>395994.72</v>
      </c>
      <c r="S43" s="41">
        <f t="shared" si="4"/>
        <v>1499968.5050000001</v>
      </c>
    </row>
    <row r="44" spans="1:19" ht="13.2" x14ac:dyDescent="0.25">
      <c r="A44" s="11" t="s">
        <v>83</v>
      </c>
      <c r="B44" s="5" t="s">
        <v>84</v>
      </c>
      <c r="C44" s="20">
        <v>5945300</v>
      </c>
      <c r="D44" s="20">
        <v>121266</v>
      </c>
      <c r="E44" s="20">
        <v>8613</v>
      </c>
      <c r="F44" s="8">
        <v>3103791.2599999988</v>
      </c>
      <c r="G44" s="8">
        <v>4667</v>
      </c>
      <c r="H44" s="8">
        <v>37276</v>
      </c>
      <c r="I44" s="8">
        <v>184625</v>
      </c>
      <c r="J44" s="50">
        <v>333949.42</v>
      </c>
      <c r="K44" s="36">
        <f t="shared" si="2"/>
        <v>9071588.839999998</v>
      </c>
      <c r="L44" s="15">
        <v>74546.73</v>
      </c>
      <c r="M44" s="15">
        <v>18300</v>
      </c>
      <c r="N44" s="16">
        <v>8933.34</v>
      </c>
      <c r="O44" s="16">
        <v>1779.38</v>
      </c>
      <c r="P44" s="39">
        <f t="shared" si="3"/>
        <v>103559.45</v>
      </c>
      <c r="Q44" s="40">
        <v>0</v>
      </c>
      <c r="R44" s="78">
        <v>2013090.42</v>
      </c>
      <c r="S44" s="41">
        <f t="shared" si="4"/>
        <v>11188238.709999997</v>
      </c>
    </row>
    <row r="45" spans="1:19" ht="13.2" x14ac:dyDescent="0.25">
      <c r="A45" s="11" t="s">
        <v>85</v>
      </c>
      <c r="B45" s="5" t="s">
        <v>86</v>
      </c>
      <c r="C45" s="20">
        <v>9506502</v>
      </c>
      <c r="D45" s="20">
        <v>190898</v>
      </c>
      <c r="E45" s="20">
        <v>13559</v>
      </c>
      <c r="F45" s="8">
        <v>4767085.9700000128</v>
      </c>
      <c r="G45" s="8">
        <v>7531</v>
      </c>
      <c r="H45" s="8">
        <v>60360</v>
      </c>
      <c r="I45" s="8">
        <v>262762.5</v>
      </c>
      <c r="J45" s="50">
        <v>779655.60000000009</v>
      </c>
      <c r="K45" s="36">
        <f t="shared" si="2"/>
        <v>14029042.870000014</v>
      </c>
      <c r="L45" s="15">
        <v>119279.01</v>
      </c>
      <c r="M45" s="15">
        <v>18300</v>
      </c>
      <c r="N45" s="16">
        <v>11024.73</v>
      </c>
      <c r="O45" s="16">
        <v>2195.9499999999998</v>
      </c>
      <c r="P45" s="39">
        <f t="shared" si="3"/>
        <v>150799.69000000003</v>
      </c>
      <c r="Q45" s="40">
        <v>0</v>
      </c>
      <c r="R45" s="78">
        <v>568306.55999999994</v>
      </c>
      <c r="S45" s="41">
        <f t="shared" si="4"/>
        <v>14748149.120000014</v>
      </c>
    </row>
    <row r="46" spans="1:19" ht="13.2" x14ac:dyDescent="0.25">
      <c r="A46" s="11" t="s">
        <v>87</v>
      </c>
      <c r="B46" s="5" t="s">
        <v>88</v>
      </c>
      <c r="C46" s="20">
        <v>2585952</v>
      </c>
      <c r="D46" s="20">
        <v>52367</v>
      </c>
      <c r="E46" s="20">
        <v>3719</v>
      </c>
      <c r="F46" s="8">
        <v>1675535.719999999</v>
      </c>
      <c r="G46" s="8">
        <v>2522</v>
      </c>
      <c r="H46" s="8">
        <v>20076</v>
      </c>
      <c r="I46" s="8">
        <v>114702.19</v>
      </c>
      <c r="J46" s="50">
        <v>211875.05000000002</v>
      </c>
      <c r="K46" s="36">
        <f t="shared" si="2"/>
        <v>4242998.8599999994</v>
      </c>
      <c r="L46" s="15">
        <v>61835.780000000006</v>
      </c>
      <c r="M46" s="15">
        <v>18300</v>
      </c>
      <c r="N46" s="16">
        <v>3949.35</v>
      </c>
      <c r="O46" s="16">
        <v>786.65</v>
      </c>
      <c r="P46" s="39">
        <f t="shared" si="3"/>
        <v>84871.78</v>
      </c>
      <c r="Q46" s="40">
        <v>0</v>
      </c>
      <c r="R46" s="78">
        <v>288746.86</v>
      </c>
      <c r="S46" s="41">
        <f t="shared" si="4"/>
        <v>4616617.5</v>
      </c>
    </row>
    <row r="47" spans="1:19" ht="13.2" x14ac:dyDescent="0.25">
      <c r="A47" s="11" t="s">
        <v>89</v>
      </c>
      <c r="B47" s="5" t="s">
        <v>90</v>
      </c>
      <c r="C47" s="20">
        <v>1844293</v>
      </c>
      <c r="D47" s="20">
        <v>37378</v>
      </c>
      <c r="E47" s="20">
        <v>2655</v>
      </c>
      <c r="F47" s="8">
        <v>1364350.3299999989</v>
      </c>
      <c r="G47" s="8">
        <v>2050</v>
      </c>
      <c r="H47" s="8">
        <v>16380</v>
      </c>
      <c r="I47" s="8">
        <v>85575</v>
      </c>
      <c r="J47" s="50">
        <v>323906.51000000007</v>
      </c>
      <c r="K47" s="36">
        <f t="shared" si="2"/>
        <v>3028774.8199999989</v>
      </c>
      <c r="L47" s="15">
        <v>61835.780000000006</v>
      </c>
      <c r="M47" s="15">
        <v>18300</v>
      </c>
      <c r="N47" s="16">
        <v>2704.85</v>
      </c>
      <c r="O47" s="16">
        <v>538.76</v>
      </c>
      <c r="P47" s="39">
        <f t="shared" si="3"/>
        <v>83379.39</v>
      </c>
      <c r="Q47" s="40">
        <v>0</v>
      </c>
      <c r="R47" s="78">
        <v>204395.03999999998</v>
      </c>
      <c r="S47" s="41">
        <f t="shared" si="4"/>
        <v>3316549.2499999991</v>
      </c>
    </row>
    <row r="48" spans="1:19" ht="13.2" x14ac:dyDescent="0.25">
      <c r="A48" s="11" t="s">
        <v>91</v>
      </c>
      <c r="B48" s="5" t="s">
        <v>92</v>
      </c>
      <c r="C48" s="20">
        <v>4818967</v>
      </c>
      <c r="D48" s="20">
        <v>98228</v>
      </c>
      <c r="E48" s="20">
        <v>6977</v>
      </c>
      <c r="F48" s="8">
        <v>2487631.6699999981</v>
      </c>
      <c r="G48" s="8">
        <v>3861</v>
      </c>
      <c r="H48" s="8">
        <v>30808</v>
      </c>
      <c r="I48" s="8">
        <v>133962.5</v>
      </c>
      <c r="J48" s="50">
        <v>376847.01</v>
      </c>
      <c r="K48" s="36">
        <f t="shared" si="2"/>
        <v>7203588.1599999983</v>
      </c>
      <c r="L48" s="15">
        <v>72363.63</v>
      </c>
      <c r="M48" s="15">
        <v>18300</v>
      </c>
      <c r="N48" s="16">
        <v>5556.71</v>
      </c>
      <c r="O48" s="16">
        <v>1106.81</v>
      </c>
      <c r="P48" s="39">
        <f t="shared" si="3"/>
        <v>97327.150000000009</v>
      </c>
      <c r="Q48" s="40">
        <v>0</v>
      </c>
      <c r="R48" s="78">
        <v>562881.36</v>
      </c>
      <c r="S48" s="41">
        <f t="shared" si="4"/>
        <v>7863796.669999999</v>
      </c>
    </row>
    <row r="49" spans="1:19" ht="13.2" x14ac:dyDescent="0.25">
      <c r="A49" s="11" t="s">
        <v>93</v>
      </c>
      <c r="B49" s="5" t="s">
        <v>94</v>
      </c>
      <c r="C49" s="20">
        <v>25448615</v>
      </c>
      <c r="D49" s="20">
        <v>520662</v>
      </c>
      <c r="E49" s="20">
        <v>36981</v>
      </c>
      <c r="F49" s="8">
        <v>13005683.900000032</v>
      </c>
      <c r="G49" s="8">
        <v>19420</v>
      </c>
      <c r="H49" s="8">
        <v>154892</v>
      </c>
      <c r="I49" s="8">
        <v>773687.06</v>
      </c>
      <c r="J49" s="50">
        <v>753178.21</v>
      </c>
      <c r="K49" s="36">
        <f t="shared" si="2"/>
        <v>39206762.750000037</v>
      </c>
      <c r="L49" s="15">
        <v>144123.51</v>
      </c>
      <c r="M49" s="15">
        <v>18300</v>
      </c>
      <c r="N49" s="16">
        <v>33921.08</v>
      </c>
      <c r="O49" s="16">
        <v>6756.53</v>
      </c>
      <c r="P49" s="39">
        <f t="shared" si="3"/>
        <v>203101.12000000002</v>
      </c>
      <c r="Q49" s="40">
        <v>0</v>
      </c>
      <c r="R49" s="78">
        <v>148715.51999999999</v>
      </c>
      <c r="S49" s="41">
        <f t="shared" si="4"/>
        <v>39558579.390000038</v>
      </c>
    </row>
    <row r="50" spans="1:19" ht="13.2" x14ac:dyDescent="0.25">
      <c r="A50" s="11" t="s">
        <v>95</v>
      </c>
      <c r="B50" s="5" t="s">
        <v>96</v>
      </c>
      <c r="C50" s="20">
        <v>1300133</v>
      </c>
      <c r="D50" s="20">
        <v>26396</v>
      </c>
      <c r="E50" s="20">
        <v>1875</v>
      </c>
      <c r="F50" s="8">
        <v>654465.91999999969</v>
      </c>
      <c r="G50" s="8">
        <v>1073</v>
      </c>
      <c r="H50" s="8">
        <v>8564</v>
      </c>
      <c r="I50" s="8">
        <v>52062.5</v>
      </c>
      <c r="J50" s="50">
        <v>78972.580000000016</v>
      </c>
      <c r="K50" s="36">
        <f t="shared" si="2"/>
        <v>1965596.8399999996</v>
      </c>
      <c r="L50" s="15">
        <v>53855.72</v>
      </c>
      <c r="M50" s="15">
        <v>18300</v>
      </c>
      <c r="N50" s="16">
        <v>1812.52</v>
      </c>
      <c r="O50" s="16">
        <v>361.03</v>
      </c>
      <c r="P50" s="39">
        <f t="shared" si="3"/>
        <v>74329.27</v>
      </c>
      <c r="Q50" s="40">
        <v>0</v>
      </c>
      <c r="R50" s="78">
        <v>199191.56</v>
      </c>
      <c r="S50" s="41">
        <f t="shared" si="4"/>
        <v>2239117.6699999995</v>
      </c>
    </row>
    <row r="51" spans="1:19" ht="13.2" x14ac:dyDescent="0.25">
      <c r="A51" s="11" t="s">
        <v>97</v>
      </c>
      <c r="B51" s="5" t="s">
        <v>98</v>
      </c>
      <c r="C51" s="20">
        <v>2261603</v>
      </c>
      <c r="D51" s="20">
        <v>45683</v>
      </c>
      <c r="E51" s="20">
        <v>3245</v>
      </c>
      <c r="F51" s="8">
        <v>1094347.9399999992</v>
      </c>
      <c r="G51" s="8">
        <v>1563</v>
      </c>
      <c r="H51" s="8">
        <v>12500</v>
      </c>
      <c r="I51" s="8">
        <v>28175</v>
      </c>
      <c r="J51" s="50">
        <v>165670.85000000003</v>
      </c>
      <c r="K51" s="36">
        <f t="shared" si="2"/>
        <v>3281446.0899999994</v>
      </c>
      <c r="L51" s="15">
        <v>61103.799999999996</v>
      </c>
      <c r="M51" s="15">
        <v>18300</v>
      </c>
      <c r="N51" s="16">
        <v>2722.78</v>
      </c>
      <c r="O51" s="16">
        <v>542.33000000000004</v>
      </c>
      <c r="P51" s="39">
        <f t="shared" si="3"/>
        <v>82668.909999999989</v>
      </c>
      <c r="Q51" s="40">
        <v>0</v>
      </c>
      <c r="R51" s="78">
        <v>85645.15</v>
      </c>
      <c r="S51" s="41">
        <f t="shared" si="4"/>
        <v>3449760.1499999994</v>
      </c>
    </row>
    <row r="52" spans="1:19" ht="13.2" x14ac:dyDescent="0.25">
      <c r="A52" s="11" t="s">
        <v>99</v>
      </c>
      <c r="B52" s="5" t="s">
        <v>100</v>
      </c>
      <c r="C52" s="20">
        <v>1105621</v>
      </c>
      <c r="D52" s="20">
        <v>22424</v>
      </c>
      <c r="E52" s="20">
        <v>1593</v>
      </c>
      <c r="F52" s="8">
        <v>452289.04999999981</v>
      </c>
      <c r="G52" s="8">
        <v>772</v>
      </c>
      <c r="H52" s="8">
        <v>6168</v>
      </c>
      <c r="I52" s="8">
        <v>44450</v>
      </c>
      <c r="J52" s="50">
        <v>58375.29</v>
      </c>
      <c r="K52" s="36">
        <f t="shared" si="2"/>
        <v>1574941.7599999998</v>
      </c>
      <c r="L52" s="15">
        <v>55993.140000000007</v>
      </c>
      <c r="M52" s="15">
        <v>18300</v>
      </c>
      <c r="N52" s="16">
        <v>1458.19</v>
      </c>
      <c r="O52" s="16">
        <v>290.45</v>
      </c>
      <c r="P52" s="39">
        <f t="shared" si="3"/>
        <v>76041.780000000013</v>
      </c>
      <c r="Q52" s="40">
        <v>0</v>
      </c>
      <c r="R52" s="78">
        <v>268524.63</v>
      </c>
      <c r="S52" s="41">
        <f t="shared" si="4"/>
        <v>1919508.17</v>
      </c>
    </row>
    <row r="53" spans="1:19" ht="13.2" x14ac:dyDescent="0.25">
      <c r="A53" s="11" t="s">
        <v>101</v>
      </c>
      <c r="B53" s="5" t="s">
        <v>102</v>
      </c>
      <c r="C53" s="20">
        <v>3782517</v>
      </c>
      <c r="D53" s="20">
        <v>76925</v>
      </c>
      <c r="E53" s="20">
        <v>5464</v>
      </c>
      <c r="F53" s="8">
        <v>2535298.9499999983</v>
      </c>
      <c r="G53" s="8">
        <v>3569</v>
      </c>
      <c r="H53" s="8">
        <v>28612</v>
      </c>
      <c r="I53" s="8">
        <v>123112.5</v>
      </c>
      <c r="J53" s="50">
        <v>166857.78</v>
      </c>
      <c r="K53" s="36">
        <f t="shared" si="2"/>
        <v>6388640.6699999981</v>
      </c>
      <c r="L53" s="15">
        <v>74546.73</v>
      </c>
      <c r="M53" s="15">
        <v>18300</v>
      </c>
      <c r="N53" s="16">
        <v>5442.59</v>
      </c>
      <c r="O53" s="16">
        <v>1084.08</v>
      </c>
      <c r="P53" s="39">
        <f t="shared" si="3"/>
        <v>99373.4</v>
      </c>
      <c r="Q53" s="40">
        <v>0</v>
      </c>
      <c r="R53" s="78">
        <v>224027.00999999998</v>
      </c>
      <c r="S53" s="41">
        <f t="shared" si="4"/>
        <v>6712041.0799999982</v>
      </c>
    </row>
    <row r="54" spans="1:19" ht="13.2" x14ac:dyDescent="0.25">
      <c r="A54" s="11" t="s">
        <v>103</v>
      </c>
      <c r="B54" s="5" t="s">
        <v>104</v>
      </c>
      <c r="C54" s="20">
        <v>5369571</v>
      </c>
      <c r="D54" s="20">
        <v>109451</v>
      </c>
      <c r="E54" s="20">
        <v>7774</v>
      </c>
      <c r="F54" s="8">
        <v>2631555.1599999983</v>
      </c>
      <c r="G54" s="8">
        <v>3810</v>
      </c>
      <c r="H54" s="8">
        <v>30636</v>
      </c>
      <c r="I54" s="8">
        <v>151462.5</v>
      </c>
      <c r="J54" s="50">
        <v>243566.66000000003</v>
      </c>
      <c r="K54" s="36">
        <f t="shared" si="2"/>
        <v>8060692.9999999981</v>
      </c>
      <c r="L54" s="15">
        <v>74546.73</v>
      </c>
      <c r="M54" s="15">
        <v>18300</v>
      </c>
      <c r="N54" s="16">
        <v>6944.82</v>
      </c>
      <c r="O54" s="16">
        <v>1383.3</v>
      </c>
      <c r="P54" s="39">
        <f t="shared" si="3"/>
        <v>101174.84999999999</v>
      </c>
      <c r="Q54" s="40">
        <v>0</v>
      </c>
      <c r="R54" s="78">
        <v>168095.14</v>
      </c>
      <c r="S54" s="41">
        <f t="shared" si="4"/>
        <v>8329962.9899999974</v>
      </c>
    </row>
    <row r="55" spans="1:19" ht="13.2" x14ac:dyDescent="0.25">
      <c r="A55" s="11" t="s">
        <v>105</v>
      </c>
      <c r="B55" s="5" t="s">
        <v>106</v>
      </c>
      <c r="C55" s="20">
        <v>2225500</v>
      </c>
      <c r="D55" s="20">
        <v>45446</v>
      </c>
      <c r="E55" s="20">
        <v>3228</v>
      </c>
      <c r="F55" s="8">
        <v>1276294.179999999</v>
      </c>
      <c r="G55" s="8">
        <v>1798</v>
      </c>
      <c r="H55" s="8">
        <v>14372</v>
      </c>
      <c r="I55" s="8">
        <v>49175</v>
      </c>
      <c r="J55" s="50">
        <v>183168.62</v>
      </c>
      <c r="K55" s="36">
        <f t="shared" si="2"/>
        <v>3432644.5599999987</v>
      </c>
      <c r="L55" s="15">
        <v>61315.77</v>
      </c>
      <c r="M55" s="15">
        <v>18300</v>
      </c>
      <c r="N55" s="16">
        <v>3025.83</v>
      </c>
      <c r="O55" s="16">
        <v>602.70000000000005</v>
      </c>
      <c r="P55" s="39">
        <f t="shared" si="3"/>
        <v>83244.299999999988</v>
      </c>
      <c r="Q55" s="40">
        <v>0</v>
      </c>
      <c r="R55" s="78">
        <v>489768.2</v>
      </c>
      <c r="S55" s="41">
        <f t="shared" si="4"/>
        <v>4005657.0599999987</v>
      </c>
    </row>
    <row r="56" spans="1:19" ht="13.2" x14ac:dyDescent="0.25">
      <c r="A56" s="11" t="s">
        <v>107</v>
      </c>
      <c r="B56" s="5" t="s">
        <v>108</v>
      </c>
      <c r="C56" s="20">
        <v>1956981</v>
      </c>
      <c r="D56" s="20">
        <v>39471</v>
      </c>
      <c r="E56" s="20">
        <v>2804</v>
      </c>
      <c r="F56" s="8">
        <v>900176.21999999939</v>
      </c>
      <c r="G56" s="8">
        <v>1442</v>
      </c>
      <c r="H56" s="8">
        <v>11524</v>
      </c>
      <c r="I56" s="8">
        <v>64487.5</v>
      </c>
      <c r="J56" s="50">
        <v>73421.62000000001</v>
      </c>
      <c r="K56" s="36">
        <f t="shared" si="2"/>
        <v>2903464.0999999992</v>
      </c>
      <c r="L56" s="15">
        <v>61835.780000000006</v>
      </c>
      <c r="M56" s="15">
        <v>18300</v>
      </c>
      <c r="N56" s="16">
        <v>2670.88</v>
      </c>
      <c r="O56" s="16">
        <v>532</v>
      </c>
      <c r="P56" s="39">
        <f t="shared" si="3"/>
        <v>83338.66</v>
      </c>
      <c r="Q56" s="40">
        <v>0</v>
      </c>
      <c r="R56" s="78">
        <v>153483.38999999998</v>
      </c>
      <c r="S56" s="41">
        <f t="shared" si="4"/>
        <v>3140286.1499999994</v>
      </c>
    </row>
    <row r="57" spans="1:19" ht="13.2" x14ac:dyDescent="0.25">
      <c r="A57" s="11" t="s">
        <v>109</v>
      </c>
      <c r="B57" s="5" t="s">
        <v>110</v>
      </c>
      <c r="C57" s="20">
        <v>5412343</v>
      </c>
      <c r="D57" s="20">
        <v>109184</v>
      </c>
      <c r="E57" s="20">
        <v>7755</v>
      </c>
      <c r="F57" s="8">
        <v>3050298.7499999977</v>
      </c>
      <c r="G57" s="8">
        <v>4258</v>
      </c>
      <c r="H57" s="8">
        <v>33980</v>
      </c>
      <c r="I57" s="8">
        <v>135887.5</v>
      </c>
      <c r="J57" s="50">
        <v>328441.14999999997</v>
      </c>
      <c r="K57" s="36">
        <f t="shared" si="2"/>
        <v>8425265.0999999978</v>
      </c>
      <c r="L57" s="15">
        <v>74546.73</v>
      </c>
      <c r="M57" s="15">
        <v>18300</v>
      </c>
      <c r="N57" s="16">
        <v>7385.64</v>
      </c>
      <c r="O57" s="16">
        <v>1471.1</v>
      </c>
      <c r="P57" s="39">
        <f t="shared" si="3"/>
        <v>101703.47</v>
      </c>
      <c r="Q57" s="40">
        <v>0</v>
      </c>
      <c r="R57" s="78">
        <v>751534.19000000006</v>
      </c>
      <c r="S57" s="41">
        <f t="shared" si="4"/>
        <v>9278502.7599999979</v>
      </c>
    </row>
    <row r="58" spans="1:19" ht="13.2" x14ac:dyDescent="0.25">
      <c r="A58" s="11" t="s">
        <v>111</v>
      </c>
      <c r="B58" s="5" t="s">
        <v>112</v>
      </c>
      <c r="C58" s="20">
        <v>4458050</v>
      </c>
      <c r="D58" s="20">
        <v>90625</v>
      </c>
      <c r="E58" s="20">
        <v>6437</v>
      </c>
      <c r="F58" s="8">
        <v>2409835.2699999977</v>
      </c>
      <c r="G58" s="8">
        <v>4253</v>
      </c>
      <c r="H58" s="8">
        <v>34044</v>
      </c>
      <c r="I58" s="8">
        <v>212187.5</v>
      </c>
      <c r="J58" s="50">
        <v>601922.92000000004</v>
      </c>
      <c r="K58" s="36">
        <f t="shared" si="2"/>
        <v>6613508.8499999978</v>
      </c>
      <c r="L58" s="15">
        <v>89159.54</v>
      </c>
      <c r="M58" s="15">
        <v>18300</v>
      </c>
      <c r="N58" s="16">
        <v>6717.03</v>
      </c>
      <c r="O58" s="16">
        <v>1337.92</v>
      </c>
      <c r="P58" s="39">
        <f t="shared" si="3"/>
        <v>115514.48999999999</v>
      </c>
      <c r="Q58" s="40">
        <v>0</v>
      </c>
      <c r="R58" s="78">
        <v>909460.9800000001</v>
      </c>
      <c r="S58" s="41">
        <f t="shared" si="4"/>
        <v>7638484.3199999984</v>
      </c>
    </row>
    <row r="59" spans="1:19" ht="13.2" x14ac:dyDescent="0.25">
      <c r="A59" s="11" t="s">
        <v>113</v>
      </c>
      <c r="B59" s="5" t="s">
        <v>114</v>
      </c>
      <c r="C59" s="20">
        <v>1331537</v>
      </c>
      <c r="D59" s="20">
        <v>26833</v>
      </c>
      <c r="E59" s="20">
        <v>1906</v>
      </c>
      <c r="F59" s="8">
        <v>736530.85999999952</v>
      </c>
      <c r="G59" s="8">
        <v>1146</v>
      </c>
      <c r="H59" s="8">
        <v>9140</v>
      </c>
      <c r="I59" s="8">
        <v>51975</v>
      </c>
      <c r="J59" s="50">
        <v>148003.70000000001</v>
      </c>
      <c r="K59" s="36">
        <f t="shared" si="2"/>
        <v>2011064.1599999995</v>
      </c>
      <c r="L59" s="15">
        <v>61835.780000000006</v>
      </c>
      <c r="M59" s="15">
        <v>18300</v>
      </c>
      <c r="N59" s="16">
        <v>2013.92</v>
      </c>
      <c r="O59" s="16">
        <v>401.14</v>
      </c>
      <c r="P59" s="39">
        <f t="shared" si="3"/>
        <v>82550.84</v>
      </c>
      <c r="Q59" s="40">
        <v>0</v>
      </c>
      <c r="R59" s="78">
        <v>161036.65999999997</v>
      </c>
      <c r="S59" s="41">
        <f t="shared" si="4"/>
        <v>2254651.6599999997</v>
      </c>
    </row>
    <row r="60" spans="1:19" ht="13.2" x14ac:dyDescent="0.25">
      <c r="A60" s="11" t="s">
        <v>115</v>
      </c>
      <c r="B60" s="5" t="s">
        <v>116</v>
      </c>
      <c r="C60" s="20">
        <v>124688802</v>
      </c>
      <c r="D60" s="20">
        <v>2533843</v>
      </c>
      <c r="E60" s="20">
        <v>179971</v>
      </c>
      <c r="F60" s="8">
        <v>54223912.199999139</v>
      </c>
      <c r="G60" s="8">
        <v>78182</v>
      </c>
      <c r="H60" s="8">
        <v>624944</v>
      </c>
      <c r="I60" s="8">
        <v>2200617.98</v>
      </c>
      <c r="J60" s="50">
        <v>3963519.7399999998</v>
      </c>
      <c r="K60" s="36">
        <f t="shared" si="2"/>
        <v>180566752.43999913</v>
      </c>
      <c r="L60" s="15">
        <v>304583.83999999997</v>
      </c>
      <c r="M60" s="15">
        <v>18300</v>
      </c>
      <c r="N60" s="16">
        <v>123156.38</v>
      </c>
      <c r="O60" s="16">
        <v>24530.76</v>
      </c>
      <c r="P60" s="39">
        <f t="shared" si="3"/>
        <v>470570.98</v>
      </c>
      <c r="Q60" s="40">
        <v>0</v>
      </c>
      <c r="R60" s="78">
        <v>3556740.15</v>
      </c>
      <c r="S60" s="41">
        <f t="shared" si="4"/>
        <v>184594063.56999913</v>
      </c>
    </row>
    <row r="61" spans="1:19" ht="13.2" x14ac:dyDescent="0.25">
      <c r="A61" s="11" t="s">
        <v>117</v>
      </c>
      <c r="B61" s="5" t="s">
        <v>118</v>
      </c>
      <c r="C61" s="20">
        <v>4554453</v>
      </c>
      <c r="D61" s="20">
        <v>92669</v>
      </c>
      <c r="E61" s="20">
        <v>6582</v>
      </c>
      <c r="F61" s="8">
        <v>2512556.0499999984</v>
      </c>
      <c r="G61" s="8">
        <v>3605</v>
      </c>
      <c r="H61" s="8">
        <v>28808</v>
      </c>
      <c r="I61" s="8">
        <v>110862.5</v>
      </c>
      <c r="J61" s="50">
        <v>415558.14</v>
      </c>
      <c r="K61" s="36">
        <f t="shared" si="2"/>
        <v>6893977.4099999992</v>
      </c>
      <c r="L61" s="15">
        <v>74546.73</v>
      </c>
      <c r="M61" s="15">
        <v>18300</v>
      </c>
      <c r="N61" s="16">
        <v>6663.44</v>
      </c>
      <c r="O61" s="16">
        <v>1327.25</v>
      </c>
      <c r="P61" s="39">
        <f t="shared" si="3"/>
        <v>100837.42</v>
      </c>
      <c r="Q61" s="40">
        <v>0</v>
      </c>
      <c r="R61" s="78">
        <v>1222770.1300000001</v>
      </c>
      <c r="S61" s="41">
        <f t="shared" si="4"/>
        <v>8217584.959999999</v>
      </c>
    </row>
    <row r="62" spans="1:19" ht="13.2" x14ac:dyDescent="0.25">
      <c r="A62" s="11" t="s">
        <v>119</v>
      </c>
      <c r="B62" s="5" t="s">
        <v>120</v>
      </c>
      <c r="C62" s="20">
        <v>10140881</v>
      </c>
      <c r="D62" s="20">
        <v>207794</v>
      </c>
      <c r="E62" s="20">
        <v>14759</v>
      </c>
      <c r="F62" s="8">
        <v>6218977.1000000294</v>
      </c>
      <c r="G62" s="8">
        <v>10983</v>
      </c>
      <c r="H62" s="8">
        <v>87684</v>
      </c>
      <c r="I62" s="8">
        <v>543371</v>
      </c>
      <c r="J62" s="50">
        <v>1738190.9199999997</v>
      </c>
      <c r="K62" s="36">
        <f t="shared" si="2"/>
        <v>15486258.180000031</v>
      </c>
      <c r="L62" s="15">
        <v>103494.91</v>
      </c>
      <c r="M62" s="15">
        <v>18300</v>
      </c>
      <c r="N62" s="16">
        <v>16663.87</v>
      </c>
      <c r="O62" s="16">
        <v>3319.17</v>
      </c>
      <c r="P62" s="39">
        <f t="shared" si="3"/>
        <v>141777.95000000001</v>
      </c>
      <c r="Q62" s="40">
        <v>0</v>
      </c>
      <c r="R62" s="78">
        <v>1182496.2800000003</v>
      </c>
      <c r="S62" s="41">
        <f t="shared" si="4"/>
        <v>16810532.41000003</v>
      </c>
    </row>
    <row r="63" spans="1:19" ht="13.2" x14ac:dyDescent="0.25">
      <c r="A63" s="11" t="s">
        <v>121</v>
      </c>
      <c r="B63" s="5" t="s">
        <v>122</v>
      </c>
      <c r="C63" s="20">
        <v>7805507</v>
      </c>
      <c r="D63" s="20">
        <v>159970</v>
      </c>
      <c r="E63" s="20">
        <v>11362</v>
      </c>
      <c r="F63" s="8">
        <v>3136172.0499999984</v>
      </c>
      <c r="G63" s="8">
        <v>4136</v>
      </c>
      <c r="H63" s="8">
        <v>33036</v>
      </c>
      <c r="I63" s="8">
        <v>137987.5</v>
      </c>
      <c r="J63" s="50">
        <v>95322.819999999992</v>
      </c>
      <c r="K63" s="36">
        <f t="shared" si="2"/>
        <v>11192847.729999999</v>
      </c>
      <c r="L63" s="15">
        <v>121690.42</v>
      </c>
      <c r="M63" s="15">
        <v>18300</v>
      </c>
      <c r="N63" s="16">
        <v>9305.76</v>
      </c>
      <c r="O63" s="16">
        <v>1853.56</v>
      </c>
      <c r="P63" s="39">
        <f t="shared" si="3"/>
        <v>151149.74</v>
      </c>
      <c r="Q63" s="40">
        <v>0</v>
      </c>
      <c r="R63" s="78">
        <v>3342275.2999999993</v>
      </c>
      <c r="S63" s="41">
        <f t="shared" si="4"/>
        <v>14686272.769999998</v>
      </c>
    </row>
    <row r="64" spans="1:19" ht="13.2" x14ac:dyDescent="0.25">
      <c r="A64" s="11" t="s">
        <v>123</v>
      </c>
      <c r="B64" s="5" t="s">
        <v>124</v>
      </c>
      <c r="C64" s="20">
        <v>1982307</v>
      </c>
      <c r="D64" s="20">
        <v>40246</v>
      </c>
      <c r="E64" s="20">
        <v>2859</v>
      </c>
      <c r="F64" s="8">
        <v>1105999.8699999992</v>
      </c>
      <c r="G64" s="8">
        <v>1637</v>
      </c>
      <c r="H64" s="8">
        <v>13076</v>
      </c>
      <c r="I64" s="8">
        <v>44362.5</v>
      </c>
      <c r="J64" s="50">
        <v>166983.61999999994</v>
      </c>
      <c r="K64" s="36">
        <f t="shared" si="2"/>
        <v>3023503.7499999991</v>
      </c>
      <c r="L64" s="15">
        <v>61835.780000000006</v>
      </c>
      <c r="M64" s="15">
        <v>18300</v>
      </c>
      <c r="N64" s="16">
        <v>2582.0100000000002</v>
      </c>
      <c r="O64" s="16">
        <v>514.29</v>
      </c>
      <c r="P64" s="39">
        <f t="shared" si="3"/>
        <v>83232.079999999987</v>
      </c>
      <c r="Q64" s="40">
        <v>0</v>
      </c>
      <c r="R64" s="78">
        <v>235305.95000000004</v>
      </c>
      <c r="S64" s="41">
        <f t="shared" si="4"/>
        <v>3342041.7799999993</v>
      </c>
    </row>
    <row r="65" spans="1:19" ht="13.2" x14ac:dyDescent="0.25">
      <c r="A65" s="11" t="s">
        <v>125</v>
      </c>
      <c r="B65" s="5" t="s">
        <v>126</v>
      </c>
      <c r="C65" s="20">
        <v>14901712</v>
      </c>
      <c r="D65" s="20">
        <v>301955</v>
      </c>
      <c r="E65" s="20">
        <v>21447</v>
      </c>
      <c r="F65" s="8">
        <v>7570706.5600000331</v>
      </c>
      <c r="G65" s="8">
        <v>11112</v>
      </c>
      <c r="H65" s="8">
        <v>88708</v>
      </c>
      <c r="I65" s="8">
        <v>291562.06</v>
      </c>
      <c r="J65" s="50">
        <v>713567.49</v>
      </c>
      <c r="K65" s="36">
        <f t="shared" si="2"/>
        <v>22473635.130000032</v>
      </c>
      <c r="L65" s="15">
        <v>133881.26</v>
      </c>
      <c r="M65" s="15">
        <v>18300</v>
      </c>
      <c r="N65" s="16">
        <v>18960.259999999998</v>
      </c>
      <c r="O65" s="16">
        <v>3776.58</v>
      </c>
      <c r="P65" s="39">
        <f t="shared" si="3"/>
        <v>174918.1</v>
      </c>
      <c r="Q65" s="40">
        <v>0</v>
      </c>
      <c r="R65" s="78">
        <v>1009376.05</v>
      </c>
      <c r="S65" s="41">
        <f t="shared" si="4"/>
        <v>23657929.280000035</v>
      </c>
    </row>
    <row r="66" spans="1:19" ht="13.2" x14ac:dyDescent="0.25">
      <c r="A66" s="11" t="s">
        <v>127</v>
      </c>
      <c r="B66" s="5" t="s">
        <v>128</v>
      </c>
      <c r="C66" s="20">
        <v>1151397</v>
      </c>
      <c r="D66" s="20">
        <v>23391</v>
      </c>
      <c r="E66" s="20">
        <v>1661</v>
      </c>
      <c r="F66" s="8">
        <v>841416.83999999927</v>
      </c>
      <c r="G66" s="8">
        <v>1155</v>
      </c>
      <c r="H66" s="8">
        <v>9204</v>
      </c>
      <c r="I66" s="8">
        <v>34387.5</v>
      </c>
      <c r="J66" s="50">
        <v>202171.19</v>
      </c>
      <c r="K66" s="36">
        <f t="shared" si="2"/>
        <v>1860441.1499999994</v>
      </c>
      <c r="L66" s="15">
        <v>48703.71</v>
      </c>
      <c r="M66" s="15">
        <v>18300</v>
      </c>
      <c r="N66" s="16">
        <v>1719.2</v>
      </c>
      <c r="O66" s="16">
        <v>342.44</v>
      </c>
      <c r="P66" s="39">
        <f t="shared" si="3"/>
        <v>69065.349999999991</v>
      </c>
      <c r="Q66" s="40">
        <v>0</v>
      </c>
      <c r="R66" s="78">
        <v>242129.75</v>
      </c>
      <c r="S66" s="41">
        <f t="shared" si="4"/>
        <v>2171636.2499999995</v>
      </c>
    </row>
    <row r="67" spans="1:19" ht="13.2" x14ac:dyDescent="0.25">
      <c r="A67" s="11" t="s">
        <v>129</v>
      </c>
      <c r="B67" s="5" t="s">
        <v>130</v>
      </c>
      <c r="C67" s="20">
        <v>919213</v>
      </c>
      <c r="D67" s="20">
        <v>18424</v>
      </c>
      <c r="E67" s="20">
        <v>1309</v>
      </c>
      <c r="F67" s="8">
        <v>541405.31999999995</v>
      </c>
      <c r="G67" s="8">
        <v>863</v>
      </c>
      <c r="H67" s="8">
        <v>6892</v>
      </c>
      <c r="I67" s="8">
        <v>36225</v>
      </c>
      <c r="J67" s="50">
        <v>126120.33</v>
      </c>
      <c r="K67" s="36">
        <f t="shared" si="2"/>
        <v>1398210.9899999998</v>
      </c>
      <c r="L67" s="15">
        <v>45761.770000000004</v>
      </c>
      <c r="M67" s="15">
        <v>18300</v>
      </c>
      <c r="N67" s="16">
        <v>943.65</v>
      </c>
      <c r="O67" s="16">
        <v>187.96</v>
      </c>
      <c r="P67" s="39">
        <f t="shared" si="3"/>
        <v>65193.380000000005</v>
      </c>
      <c r="Q67" s="40">
        <v>0</v>
      </c>
      <c r="R67" s="78">
        <v>27551.72</v>
      </c>
      <c r="S67" s="41">
        <f t="shared" si="4"/>
        <v>1490956.0899999996</v>
      </c>
    </row>
    <row r="68" spans="1:19" ht="13.2" x14ac:dyDescent="0.25">
      <c r="A68" s="11" t="s">
        <v>131</v>
      </c>
      <c r="B68" s="5" t="s">
        <v>132</v>
      </c>
      <c r="C68" s="20">
        <v>3307061</v>
      </c>
      <c r="D68" s="20">
        <v>66454</v>
      </c>
      <c r="E68" s="20">
        <v>4720</v>
      </c>
      <c r="F68" s="8">
        <v>1479256.3999999987</v>
      </c>
      <c r="G68" s="8">
        <v>2501</v>
      </c>
      <c r="H68" s="8">
        <v>19976</v>
      </c>
      <c r="I68" s="8">
        <v>127750</v>
      </c>
      <c r="J68" s="50">
        <v>153376.95999999999</v>
      </c>
      <c r="K68" s="36">
        <f t="shared" si="2"/>
        <v>4854341.4399999985</v>
      </c>
      <c r="L68" s="15">
        <v>61835.780000000006</v>
      </c>
      <c r="M68" s="15">
        <v>18300</v>
      </c>
      <c r="N68" s="16">
        <v>4486.3999999999996</v>
      </c>
      <c r="O68" s="16">
        <v>893.62</v>
      </c>
      <c r="P68" s="39">
        <f t="shared" ref="P68:P99" si="5">SUM(L68:O68)</f>
        <v>85515.799999999988</v>
      </c>
      <c r="Q68" s="40">
        <v>0</v>
      </c>
      <c r="R68" s="78">
        <v>722513.13</v>
      </c>
      <c r="S68" s="41">
        <f t="shared" ref="S68:S99" si="6">SUM(K68+P68+Q68+R68)</f>
        <v>5662370.3699999982</v>
      </c>
    </row>
    <row r="69" spans="1:19" ht="13.2" x14ac:dyDescent="0.25">
      <c r="A69" s="11" t="s">
        <v>133</v>
      </c>
      <c r="B69" s="5" t="s">
        <v>134</v>
      </c>
      <c r="C69" s="20">
        <v>4996233</v>
      </c>
      <c r="D69" s="20">
        <v>101854</v>
      </c>
      <c r="E69" s="20">
        <v>7234</v>
      </c>
      <c r="F69" s="8">
        <v>3041369.0599999987</v>
      </c>
      <c r="G69" s="8">
        <v>4823</v>
      </c>
      <c r="H69" s="8">
        <v>38540</v>
      </c>
      <c r="I69" s="8">
        <v>245787.5</v>
      </c>
      <c r="J69" s="50">
        <v>329709.25999999995</v>
      </c>
      <c r="K69" s="36">
        <f t="shared" ref="K69:K132" si="7">(C69+D69+E69+F69+G69+H69+I69-J69)</f>
        <v>8106131.2999999989</v>
      </c>
      <c r="L69" s="15">
        <v>121350.65000000001</v>
      </c>
      <c r="M69" s="15">
        <v>18300</v>
      </c>
      <c r="N69" s="16">
        <v>7549.63</v>
      </c>
      <c r="O69" s="16">
        <v>1503.76</v>
      </c>
      <c r="P69" s="39">
        <f t="shared" si="5"/>
        <v>148704.04000000004</v>
      </c>
      <c r="Q69" s="40">
        <v>0</v>
      </c>
      <c r="R69" s="78">
        <v>237041.81</v>
      </c>
      <c r="S69" s="41">
        <f t="shared" si="6"/>
        <v>8491877.1499999985</v>
      </c>
    </row>
    <row r="70" spans="1:19" ht="13.2" x14ac:dyDescent="0.25">
      <c r="A70" s="11" t="s">
        <v>135</v>
      </c>
      <c r="B70" s="5" t="s">
        <v>136</v>
      </c>
      <c r="C70" s="20">
        <v>5248178</v>
      </c>
      <c r="D70" s="20">
        <v>107318</v>
      </c>
      <c r="E70" s="20">
        <v>7622</v>
      </c>
      <c r="F70" s="8">
        <v>2959028.8299999977</v>
      </c>
      <c r="G70" s="8">
        <v>3909</v>
      </c>
      <c r="H70" s="8">
        <v>31284</v>
      </c>
      <c r="I70" s="8">
        <v>118650</v>
      </c>
      <c r="J70" s="50">
        <v>398980.35000000003</v>
      </c>
      <c r="K70" s="36">
        <f t="shared" si="7"/>
        <v>8077009.4799999986</v>
      </c>
      <c r="L70" s="15">
        <v>74546.73</v>
      </c>
      <c r="M70" s="15">
        <v>18300</v>
      </c>
      <c r="N70" s="16">
        <v>6627.5</v>
      </c>
      <c r="O70" s="16">
        <v>1320.09</v>
      </c>
      <c r="P70" s="39">
        <f t="shared" si="5"/>
        <v>100794.31999999999</v>
      </c>
      <c r="Q70" s="40">
        <v>0</v>
      </c>
      <c r="R70" s="78">
        <v>686755.1</v>
      </c>
      <c r="S70" s="41">
        <f t="shared" si="6"/>
        <v>8864558.8999999985</v>
      </c>
    </row>
    <row r="71" spans="1:19" ht="13.2" x14ac:dyDescent="0.25">
      <c r="A71" s="11" t="s">
        <v>137</v>
      </c>
      <c r="B71" s="5" t="s">
        <v>138</v>
      </c>
      <c r="C71" s="20">
        <v>7074829</v>
      </c>
      <c r="D71" s="20">
        <v>142940</v>
      </c>
      <c r="E71" s="20">
        <v>10153</v>
      </c>
      <c r="F71" s="8">
        <v>3831595.0500000035</v>
      </c>
      <c r="G71" s="8">
        <v>5937</v>
      </c>
      <c r="H71" s="8">
        <v>47432</v>
      </c>
      <c r="I71" s="8">
        <v>257838.5</v>
      </c>
      <c r="J71" s="50">
        <v>593438.77</v>
      </c>
      <c r="K71" s="36">
        <f t="shared" si="7"/>
        <v>10777285.780000005</v>
      </c>
      <c r="L71" s="15">
        <v>87150.19</v>
      </c>
      <c r="M71" s="15">
        <v>18300</v>
      </c>
      <c r="N71" s="16">
        <v>10775.55</v>
      </c>
      <c r="O71" s="16">
        <v>2146.3200000000002</v>
      </c>
      <c r="P71" s="39">
        <f t="shared" si="5"/>
        <v>118372.06000000001</v>
      </c>
      <c r="Q71" s="40">
        <v>0</v>
      </c>
      <c r="R71" s="78">
        <v>244877.22</v>
      </c>
      <c r="S71" s="41">
        <f t="shared" si="6"/>
        <v>11140535.060000006</v>
      </c>
    </row>
    <row r="72" spans="1:19" ht="13.2" x14ac:dyDescent="0.25">
      <c r="A72" s="11" t="s">
        <v>139</v>
      </c>
      <c r="B72" s="5" t="s">
        <v>140</v>
      </c>
      <c r="C72" s="20">
        <v>7701910</v>
      </c>
      <c r="D72" s="20">
        <v>157423</v>
      </c>
      <c r="E72" s="20">
        <v>11181</v>
      </c>
      <c r="F72" s="8">
        <v>5083830.5300000189</v>
      </c>
      <c r="G72" s="8">
        <v>7050</v>
      </c>
      <c r="H72" s="8">
        <v>56288</v>
      </c>
      <c r="I72" s="8">
        <v>240187.5</v>
      </c>
      <c r="J72" s="50">
        <v>450662.31</v>
      </c>
      <c r="K72" s="36">
        <f t="shared" si="7"/>
        <v>12807207.720000019</v>
      </c>
      <c r="L72" s="15">
        <v>121690.42</v>
      </c>
      <c r="M72" s="15">
        <v>18300</v>
      </c>
      <c r="N72" s="16">
        <v>12474.53</v>
      </c>
      <c r="O72" s="16">
        <v>2484.7199999999998</v>
      </c>
      <c r="P72" s="39">
        <f t="shared" si="5"/>
        <v>154949.66999999998</v>
      </c>
      <c r="Q72" s="40">
        <v>0</v>
      </c>
      <c r="R72" s="78">
        <v>848401.78000000014</v>
      </c>
      <c r="S72" s="41">
        <f t="shared" si="6"/>
        <v>13810559.170000019</v>
      </c>
    </row>
    <row r="73" spans="1:19" ht="13.2" x14ac:dyDescent="0.25">
      <c r="A73" s="11" t="s">
        <v>141</v>
      </c>
      <c r="B73" s="5" t="s">
        <v>142</v>
      </c>
      <c r="C73" s="20">
        <v>7328953</v>
      </c>
      <c r="D73" s="20">
        <v>149211</v>
      </c>
      <c r="E73" s="20">
        <v>10598</v>
      </c>
      <c r="F73" s="8">
        <v>5189129.9100000151</v>
      </c>
      <c r="G73" s="8">
        <v>7338</v>
      </c>
      <c r="H73" s="8">
        <v>58772</v>
      </c>
      <c r="I73" s="8">
        <v>280087.5</v>
      </c>
      <c r="J73" s="50">
        <v>617935.6</v>
      </c>
      <c r="K73" s="36">
        <f t="shared" si="7"/>
        <v>12406153.810000015</v>
      </c>
      <c r="L73" s="15">
        <v>78694.559999999998</v>
      </c>
      <c r="M73" s="15">
        <v>18300</v>
      </c>
      <c r="N73" s="16">
        <v>12284.24</v>
      </c>
      <c r="O73" s="16">
        <v>2446.8200000000002</v>
      </c>
      <c r="P73" s="39">
        <f t="shared" si="5"/>
        <v>111725.62000000001</v>
      </c>
      <c r="Q73" s="40">
        <v>0</v>
      </c>
      <c r="R73" s="78">
        <v>378151.19</v>
      </c>
      <c r="S73" s="41">
        <f t="shared" si="6"/>
        <v>12896030.620000014</v>
      </c>
    </row>
    <row r="74" spans="1:19" ht="13.2" x14ac:dyDescent="0.25">
      <c r="A74" s="11" t="s">
        <v>143</v>
      </c>
      <c r="B74" s="5" t="s">
        <v>144</v>
      </c>
      <c r="C74" s="20">
        <v>3644018</v>
      </c>
      <c r="D74" s="20">
        <v>74113</v>
      </c>
      <c r="E74" s="20">
        <v>5264</v>
      </c>
      <c r="F74" s="8">
        <v>2432105.3299999977</v>
      </c>
      <c r="G74" s="8">
        <v>3439</v>
      </c>
      <c r="H74" s="8">
        <v>27464</v>
      </c>
      <c r="I74" s="8">
        <v>95287.5</v>
      </c>
      <c r="J74" s="50">
        <v>136734.29</v>
      </c>
      <c r="K74" s="36">
        <f t="shared" si="7"/>
        <v>6144956.5399999982</v>
      </c>
      <c r="L74" s="15">
        <v>71369.66</v>
      </c>
      <c r="M74" s="15">
        <v>18300</v>
      </c>
      <c r="N74" s="16">
        <v>4871.3100000000004</v>
      </c>
      <c r="O74" s="16">
        <v>970.29</v>
      </c>
      <c r="P74" s="39">
        <f t="shared" si="5"/>
        <v>95511.26</v>
      </c>
      <c r="Q74" s="40">
        <v>0</v>
      </c>
      <c r="R74" s="78">
        <v>1111880.1500000001</v>
      </c>
      <c r="S74" s="41">
        <f t="shared" si="6"/>
        <v>7352347.9499999983</v>
      </c>
    </row>
    <row r="75" spans="1:19" ht="13.2" x14ac:dyDescent="0.25">
      <c r="A75" s="11" t="s">
        <v>145</v>
      </c>
      <c r="B75" s="5" t="s">
        <v>146</v>
      </c>
      <c r="C75" s="20">
        <v>5870438</v>
      </c>
      <c r="D75" s="20">
        <v>119408</v>
      </c>
      <c r="E75" s="20">
        <v>8481</v>
      </c>
      <c r="F75" s="8">
        <v>3258821.6099999961</v>
      </c>
      <c r="G75" s="8">
        <v>5272</v>
      </c>
      <c r="H75" s="8">
        <v>42064</v>
      </c>
      <c r="I75" s="8">
        <v>262409.33999999997</v>
      </c>
      <c r="J75" s="50">
        <v>328598.37</v>
      </c>
      <c r="K75" s="36">
        <f t="shared" si="7"/>
        <v>9238295.5799999963</v>
      </c>
      <c r="L75" s="15">
        <v>73349.38</v>
      </c>
      <c r="M75" s="15">
        <v>18300</v>
      </c>
      <c r="N75" s="16">
        <v>8116.38</v>
      </c>
      <c r="O75" s="16">
        <v>1616.65</v>
      </c>
      <c r="P75" s="39">
        <f t="shared" si="5"/>
        <v>101382.41</v>
      </c>
      <c r="Q75" s="40">
        <v>0</v>
      </c>
      <c r="R75" s="78">
        <v>336904.88000000006</v>
      </c>
      <c r="S75" s="41">
        <f t="shared" si="6"/>
        <v>9676582.8699999973</v>
      </c>
    </row>
    <row r="76" spans="1:19" ht="13.2" x14ac:dyDescent="0.25">
      <c r="A76" s="11" t="s">
        <v>147</v>
      </c>
      <c r="B76" s="5" t="s">
        <v>148</v>
      </c>
      <c r="C76" s="20">
        <v>3634136</v>
      </c>
      <c r="D76" s="20">
        <v>74317</v>
      </c>
      <c r="E76" s="20">
        <v>5278</v>
      </c>
      <c r="F76" s="8">
        <v>1738828.9299999997</v>
      </c>
      <c r="G76" s="8">
        <v>3150</v>
      </c>
      <c r="H76" s="8">
        <v>25152</v>
      </c>
      <c r="I76" s="8">
        <v>204137.5</v>
      </c>
      <c r="J76" s="50">
        <v>201288.18999999997</v>
      </c>
      <c r="K76" s="36">
        <f t="shared" si="7"/>
        <v>5483711.2399999993</v>
      </c>
      <c r="L76" s="15">
        <v>74546.73</v>
      </c>
      <c r="M76" s="15">
        <v>18300</v>
      </c>
      <c r="N76" s="16">
        <v>4864.8599999999997</v>
      </c>
      <c r="O76" s="16">
        <v>969</v>
      </c>
      <c r="P76" s="39">
        <f t="shared" si="5"/>
        <v>98680.59</v>
      </c>
      <c r="Q76" s="40">
        <v>0</v>
      </c>
      <c r="R76" s="78">
        <v>860926.09000000008</v>
      </c>
      <c r="S76" s="41">
        <f t="shared" si="6"/>
        <v>6443317.919999999</v>
      </c>
    </row>
    <row r="77" spans="1:19" ht="13.2" x14ac:dyDescent="0.25">
      <c r="A77" s="11" t="s">
        <v>149</v>
      </c>
      <c r="B77" s="5" t="s">
        <v>150</v>
      </c>
      <c r="C77" s="20">
        <v>32159717</v>
      </c>
      <c r="D77" s="20">
        <v>651985</v>
      </c>
      <c r="E77" s="20">
        <v>46308</v>
      </c>
      <c r="F77" s="8">
        <v>15365564.000000091</v>
      </c>
      <c r="G77" s="8">
        <v>25619</v>
      </c>
      <c r="H77" s="8">
        <v>204656</v>
      </c>
      <c r="I77" s="8">
        <v>1356528.5</v>
      </c>
      <c r="J77" s="50">
        <v>1522862.9400000002</v>
      </c>
      <c r="K77" s="36">
        <f t="shared" si="7"/>
        <v>48287514.560000092</v>
      </c>
      <c r="L77" s="15">
        <v>144123.51</v>
      </c>
      <c r="M77" s="15">
        <v>18300</v>
      </c>
      <c r="N77" s="16">
        <v>43155.839999999997</v>
      </c>
      <c r="O77" s="16">
        <v>8595.9500000000007</v>
      </c>
      <c r="P77" s="39">
        <f t="shared" si="5"/>
        <v>214175.30000000002</v>
      </c>
      <c r="Q77" s="40">
        <v>0</v>
      </c>
      <c r="R77" s="78">
        <v>1233022.55</v>
      </c>
      <c r="S77" s="41">
        <f t="shared" si="6"/>
        <v>49734712.410000086</v>
      </c>
    </row>
    <row r="78" spans="1:19" ht="13.2" x14ac:dyDescent="0.25">
      <c r="A78" s="11" t="s">
        <v>151</v>
      </c>
      <c r="B78" s="5" t="s">
        <v>152</v>
      </c>
      <c r="C78" s="20">
        <v>6420073</v>
      </c>
      <c r="D78" s="20">
        <v>131434</v>
      </c>
      <c r="E78" s="20">
        <v>9335</v>
      </c>
      <c r="F78" s="8">
        <v>4669252.8400000129</v>
      </c>
      <c r="G78" s="8">
        <v>7476</v>
      </c>
      <c r="H78" s="8">
        <v>60056</v>
      </c>
      <c r="I78" s="8">
        <v>306425</v>
      </c>
      <c r="J78" s="50">
        <v>917359.52999999991</v>
      </c>
      <c r="K78" s="36">
        <f t="shared" si="7"/>
        <v>10686692.310000014</v>
      </c>
      <c r="L78" s="15">
        <v>89793.39</v>
      </c>
      <c r="M78" s="15">
        <v>18300</v>
      </c>
      <c r="N78" s="16">
        <v>10912.38</v>
      </c>
      <c r="O78" s="16">
        <v>2173.5700000000002</v>
      </c>
      <c r="P78" s="39">
        <f t="shared" si="5"/>
        <v>121179.34000000001</v>
      </c>
      <c r="Q78" s="40">
        <v>0</v>
      </c>
      <c r="R78" s="78">
        <v>2134004.1100000003</v>
      </c>
      <c r="S78" s="41">
        <f t="shared" si="6"/>
        <v>12941875.760000013</v>
      </c>
    </row>
    <row r="79" spans="1:19" ht="13.2" x14ac:dyDescent="0.25">
      <c r="A79" s="11" t="s">
        <v>153</v>
      </c>
      <c r="B79" s="5" t="s">
        <v>154</v>
      </c>
      <c r="C79" s="20">
        <v>1460061</v>
      </c>
      <c r="D79" s="20">
        <v>29866</v>
      </c>
      <c r="E79" s="20">
        <v>2121</v>
      </c>
      <c r="F79" s="8">
        <v>868818.55999999947</v>
      </c>
      <c r="G79" s="8">
        <v>1548</v>
      </c>
      <c r="H79" s="8">
        <v>12384</v>
      </c>
      <c r="I79" s="8">
        <v>36575</v>
      </c>
      <c r="J79" s="50">
        <v>139797.12</v>
      </c>
      <c r="K79" s="36">
        <f t="shared" si="7"/>
        <v>2271576.4399999995</v>
      </c>
      <c r="L79" s="15">
        <v>56839.21</v>
      </c>
      <c r="M79" s="15">
        <v>18300</v>
      </c>
      <c r="N79" s="16">
        <v>1972.94</v>
      </c>
      <c r="O79" s="16">
        <v>392.98</v>
      </c>
      <c r="P79" s="39">
        <f t="shared" si="5"/>
        <v>77505.12999999999</v>
      </c>
      <c r="Q79" s="40">
        <v>0</v>
      </c>
      <c r="R79" s="78">
        <v>348694.99999999994</v>
      </c>
      <c r="S79" s="41">
        <f t="shared" si="6"/>
        <v>2697776.5699999994</v>
      </c>
    </row>
    <row r="80" spans="1:19" ht="13.2" x14ac:dyDescent="0.25">
      <c r="A80" s="11" t="s">
        <v>155</v>
      </c>
      <c r="B80" s="5" t="s">
        <v>156</v>
      </c>
      <c r="C80" s="20">
        <v>5587467</v>
      </c>
      <c r="D80" s="20">
        <v>114464</v>
      </c>
      <c r="E80" s="20">
        <v>8130</v>
      </c>
      <c r="F80" s="8">
        <v>3002117.2799999979</v>
      </c>
      <c r="G80" s="8">
        <v>4681</v>
      </c>
      <c r="H80" s="8">
        <v>37352</v>
      </c>
      <c r="I80" s="8">
        <v>204050</v>
      </c>
      <c r="J80" s="50">
        <v>206174.19999999998</v>
      </c>
      <c r="K80" s="36">
        <f t="shared" si="7"/>
        <v>8752087.0799999982</v>
      </c>
      <c r="L80" s="15">
        <v>74546.73</v>
      </c>
      <c r="M80" s="15">
        <v>18300</v>
      </c>
      <c r="N80" s="16">
        <v>8555.1</v>
      </c>
      <c r="O80" s="16">
        <v>1704.04</v>
      </c>
      <c r="P80" s="39">
        <f t="shared" si="5"/>
        <v>103105.87</v>
      </c>
      <c r="Q80" s="40">
        <v>0</v>
      </c>
      <c r="R80" s="78">
        <v>596996.94999999995</v>
      </c>
      <c r="S80" s="41">
        <f t="shared" si="6"/>
        <v>9452189.8999999966</v>
      </c>
    </row>
    <row r="81" spans="1:19" ht="13.2" x14ac:dyDescent="0.25">
      <c r="A81" s="11" t="s">
        <v>157</v>
      </c>
      <c r="B81" s="5" t="s">
        <v>158</v>
      </c>
      <c r="C81" s="20">
        <v>5047749</v>
      </c>
      <c r="D81" s="20">
        <v>103721</v>
      </c>
      <c r="E81" s="20">
        <v>7367</v>
      </c>
      <c r="F81" s="8">
        <v>3159062.8799999971</v>
      </c>
      <c r="G81" s="8">
        <v>4606</v>
      </c>
      <c r="H81" s="8">
        <v>36784</v>
      </c>
      <c r="I81" s="8">
        <v>154525</v>
      </c>
      <c r="J81" s="50">
        <v>305362.51</v>
      </c>
      <c r="K81" s="36">
        <f t="shared" si="7"/>
        <v>8208452.3699999973</v>
      </c>
      <c r="L81" s="15">
        <v>74340.28</v>
      </c>
      <c r="M81" s="15">
        <v>18300</v>
      </c>
      <c r="N81" s="16">
        <v>6723.32</v>
      </c>
      <c r="O81" s="16">
        <v>1339.18</v>
      </c>
      <c r="P81" s="39">
        <f t="shared" si="5"/>
        <v>100702.78</v>
      </c>
      <c r="Q81" s="40">
        <v>0</v>
      </c>
      <c r="R81" s="78">
        <v>2204281.98</v>
      </c>
      <c r="S81" s="41">
        <f t="shared" si="6"/>
        <v>10513437.129999997</v>
      </c>
    </row>
    <row r="82" spans="1:19" ht="13.2" x14ac:dyDescent="0.25">
      <c r="A82" s="11" t="s">
        <v>159</v>
      </c>
      <c r="B82" s="5" t="s">
        <v>160</v>
      </c>
      <c r="C82" s="20">
        <v>2099873</v>
      </c>
      <c r="D82" s="20">
        <v>42357</v>
      </c>
      <c r="E82" s="20">
        <v>3008</v>
      </c>
      <c r="F82" s="8">
        <v>1098478.3599999992</v>
      </c>
      <c r="G82" s="8">
        <v>1964</v>
      </c>
      <c r="H82" s="8">
        <v>15692</v>
      </c>
      <c r="I82" s="8">
        <v>106137.5</v>
      </c>
      <c r="J82" s="50">
        <v>215609.41</v>
      </c>
      <c r="K82" s="36">
        <f t="shared" si="7"/>
        <v>3151900.4499999993</v>
      </c>
      <c r="L82" s="15">
        <v>61666.38</v>
      </c>
      <c r="M82" s="15">
        <v>18300</v>
      </c>
      <c r="N82" s="16">
        <v>2910.68</v>
      </c>
      <c r="O82" s="16">
        <v>579.76</v>
      </c>
      <c r="P82" s="39">
        <f t="shared" si="5"/>
        <v>83456.819999999992</v>
      </c>
      <c r="Q82" s="40">
        <v>0</v>
      </c>
      <c r="R82" s="78">
        <v>600401.37</v>
      </c>
      <c r="S82" s="41">
        <f t="shared" si="6"/>
        <v>3835758.6399999992</v>
      </c>
    </row>
    <row r="83" spans="1:19" ht="13.2" x14ac:dyDescent="0.25">
      <c r="A83" s="11" t="s">
        <v>161</v>
      </c>
      <c r="B83" s="5" t="s">
        <v>162</v>
      </c>
      <c r="C83" s="20">
        <v>14936067</v>
      </c>
      <c r="D83" s="20">
        <v>302343</v>
      </c>
      <c r="E83" s="20">
        <v>21474</v>
      </c>
      <c r="F83" s="8">
        <v>8151229.5600000434</v>
      </c>
      <c r="G83" s="8">
        <v>12494</v>
      </c>
      <c r="H83" s="8">
        <v>99748</v>
      </c>
      <c r="I83" s="8">
        <v>474950</v>
      </c>
      <c r="J83" s="50">
        <v>709039.58000000007</v>
      </c>
      <c r="K83" s="36">
        <f t="shared" si="7"/>
        <v>23289265.980000041</v>
      </c>
      <c r="L83" s="15">
        <v>144123.51</v>
      </c>
      <c r="M83" s="15">
        <v>18300</v>
      </c>
      <c r="N83" s="16">
        <v>21080.080000000002</v>
      </c>
      <c r="O83" s="16">
        <v>4198.8100000000004</v>
      </c>
      <c r="P83" s="39">
        <f t="shared" si="5"/>
        <v>187702.40000000002</v>
      </c>
      <c r="Q83" s="40">
        <v>0</v>
      </c>
      <c r="R83" s="78">
        <v>673668.91999999993</v>
      </c>
      <c r="S83" s="41">
        <f t="shared" si="6"/>
        <v>24150637.300000042</v>
      </c>
    </row>
    <row r="84" spans="1:19" ht="13.2" x14ac:dyDescent="0.25">
      <c r="A84" s="11" t="s">
        <v>163</v>
      </c>
      <c r="B84" s="5" t="s">
        <v>164</v>
      </c>
      <c r="C84" s="20">
        <v>4383115</v>
      </c>
      <c r="D84" s="20">
        <v>88477</v>
      </c>
      <c r="E84" s="20">
        <v>6284</v>
      </c>
      <c r="F84" s="8">
        <v>2540309.9499999983</v>
      </c>
      <c r="G84" s="8">
        <v>3838</v>
      </c>
      <c r="H84" s="8">
        <v>30652</v>
      </c>
      <c r="I84" s="8">
        <v>144637.5</v>
      </c>
      <c r="J84" s="50">
        <v>216908.04</v>
      </c>
      <c r="K84" s="36">
        <f t="shared" si="7"/>
        <v>6980405.4099999983</v>
      </c>
      <c r="L84" s="15">
        <v>74340.28</v>
      </c>
      <c r="M84" s="15">
        <v>18300</v>
      </c>
      <c r="N84" s="16">
        <v>6223.39</v>
      </c>
      <c r="O84" s="16">
        <v>1239.5999999999999</v>
      </c>
      <c r="P84" s="39">
        <f t="shared" si="5"/>
        <v>100103.27</v>
      </c>
      <c r="Q84" s="40">
        <v>0</v>
      </c>
      <c r="R84" s="78">
        <v>423554.54</v>
      </c>
      <c r="S84" s="41">
        <f t="shared" si="6"/>
        <v>7504063.2199999979</v>
      </c>
    </row>
    <row r="85" spans="1:19" ht="13.2" x14ac:dyDescent="0.25">
      <c r="A85" s="11" t="s">
        <v>165</v>
      </c>
      <c r="B85" s="5" t="s">
        <v>166</v>
      </c>
      <c r="C85" s="20">
        <v>1687485</v>
      </c>
      <c r="D85" s="20">
        <v>34350</v>
      </c>
      <c r="E85" s="20">
        <v>2440</v>
      </c>
      <c r="F85" s="8">
        <v>1031050.1899999991</v>
      </c>
      <c r="G85" s="8">
        <v>1440</v>
      </c>
      <c r="H85" s="8">
        <v>11484</v>
      </c>
      <c r="I85" s="8">
        <v>56700</v>
      </c>
      <c r="J85" s="50">
        <v>79246.24000000002</v>
      </c>
      <c r="K85" s="36">
        <f t="shared" si="7"/>
        <v>2745702.9499999988</v>
      </c>
      <c r="L85" s="15">
        <v>58717.62</v>
      </c>
      <c r="M85" s="15">
        <v>18300</v>
      </c>
      <c r="N85" s="16">
        <v>2096.09</v>
      </c>
      <c r="O85" s="16">
        <v>417.51</v>
      </c>
      <c r="P85" s="39">
        <f t="shared" si="5"/>
        <v>79531.219999999987</v>
      </c>
      <c r="Q85" s="40">
        <v>0</v>
      </c>
      <c r="R85" s="78">
        <v>269039.46999999997</v>
      </c>
      <c r="S85" s="41">
        <f t="shared" si="6"/>
        <v>3094273.6399999987</v>
      </c>
    </row>
    <row r="86" spans="1:19" ht="13.2" x14ac:dyDescent="0.25">
      <c r="A86" s="11" t="s">
        <v>167</v>
      </c>
      <c r="B86" s="5" t="s">
        <v>168</v>
      </c>
      <c r="C86" s="20">
        <v>12874401</v>
      </c>
      <c r="D86" s="20">
        <v>261777</v>
      </c>
      <c r="E86" s="20">
        <v>18593</v>
      </c>
      <c r="F86" s="8">
        <v>7541189.530000044</v>
      </c>
      <c r="G86" s="8">
        <v>10854</v>
      </c>
      <c r="H86" s="8">
        <v>86668</v>
      </c>
      <c r="I86" s="8">
        <v>339237.5</v>
      </c>
      <c r="J86" s="50">
        <v>547137.37</v>
      </c>
      <c r="K86" s="36">
        <f t="shared" si="7"/>
        <v>20585582.660000045</v>
      </c>
      <c r="L86" s="15">
        <v>132252.83000000002</v>
      </c>
      <c r="M86" s="15">
        <v>18300</v>
      </c>
      <c r="N86" s="16">
        <v>19791.03</v>
      </c>
      <c r="O86" s="16">
        <v>3942.05</v>
      </c>
      <c r="P86" s="39">
        <f t="shared" si="5"/>
        <v>174285.91</v>
      </c>
      <c r="Q86" s="40">
        <v>0</v>
      </c>
      <c r="R86" s="78">
        <v>896209.12000000011</v>
      </c>
      <c r="S86" s="41">
        <f t="shared" si="6"/>
        <v>21656077.690000046</v>
      </c>
    </row>
    <row r="87" spans="1:19" ht="13.2" x14ac:dyDescent="0.25">
      <c r="A87" s="11" t="s">
        <v>169</v>
      </c>
      <c r="B87" s="5" t="s">
        <v>170</v>
      </c>
      <c r="C87" s="20">
        <v>4111942</v>
      </c>
      <c r="D87" s="20">
        <v>84437</v>
      </c>
      <c r="E87" s="20">
        <v>5997</v>
      </c>
      <c r="F87" s="8">
        <v>2379819.6399999987</v>
      </c>
      <c r="G87" s="8">
        <v>4085</v>
      </c>
      <c r="H87" s="8">
        <v>32640</v>
      </c>
      <c r="I87" s="8">
        <v>208687.5</v>
      </c>
      <c r="J87" s="50">
        <v>253997.86</v>
      </c>
      <c r="K87" s="36">
        <f t="shared" si="7"/>
        <v>6573610.2799999984</v>
      </c>
      <c r="L87" s="15">
        <v>74546.73</v>
      </c>
      <c r="M87" s="15">
        <v>18300</v>
      </c>
      <c r="N87" s="16">
        <v>5772.21</v>
      </c>
      <c r="O87" s="16">
        <v>1149.73</v>
      </c>
      <c r="P87" s="39">
        <f t="shared" si="5"/>
        <v>99768.67</v>
      </c>
      <c r="Q87" s="40">
        <v>0</v>
      </c>
      <c r="R87" s="78">
        <v>683732.38</v>
      </c>
      <c r="S87" s="41">
        <f t="shared" si="6"/>
        <v>7357111.3299999982</v>
      </c>
    </row>
    <row r="88" spans="1:19" ht="13.2" x14ac:dyDescent="0.25">
      <c r="A88" s="11" t="s">
        <v>171</v>
      </c>
      <c r="B88" s="5" t="s">
        <v>172</v>
      </c>
      <c r="C88" s="20">
        <v>543416</v>
      </c>
      <c r="D88" s="20">
        <v>11176</v>
      </c>
      <c r="E88" s="20">
        <v>794</v>
      </c>
      <c r="F88" s="8">
        <v>419172.60000000015</v>
      </c>
      <c r="G88" s="8">
        <v>660</v>
      </c>
      <c r="H88" s="8">
        <v>5272</v>
      </c>
      <c r="I88" s="8">
        <v>24062.5</v>
      </c>
      <c r="J88" s="50">
        <v>68063.67</v>
      </c>
      <c r="K88" s="36">
        <f t="shared" si="7"/>
        <v>936489.43</v>
      </c>
      <c r="L88" s="15">
        <v>53774.939999999995</v>
      </c>
      <c r="M88" s="15">
        <v>18300</v>
      </c>
      <c r="N88" s="16">
        <v>988.66</v>
      </c>
      <c r="O88" s="16">
        <v>196.93</v>
      </c>
      <c r="P88" s="39">
        <f t="shared" si="5"/>
        <v>73260.53</v>
      </c>
      <c r="Q88" s="40">
        <v>0</v>
      </c>
      <c r="R88" s="78">
        <v>73075.320000000007</v>
      </c>
      <c r="S88" s="41">
        <f t="shared" si="6"/>
        <v>1082825.28</v>
      </c>
    </row>
    <row r="89" spans="1:19" ht="13.2" x14ac:dyDescent="0.25">
      <c r="A89" s="11" t="s">
        <v>173</v>
      </c>
      <c r="B89" s="5" t="s">
        <v>174</v>
      </c>
      <c r="C89" s="20">
        <v>297855488</v>
      </c>
      <c r="D89" s="20">
        <v>6045967</v>
      </c>
      <c r="E89" s="20">
        <v>429430</v>
      </c>
      <c r="F89" s="8">
        <v>116335072.81999321</v>
      </c>
      <c r="G89" s="8">
        <v>163641</v>
      </c>
      <c r="H89" s="8">
        <v>1320742.46</v>
      </c>
      <c r="I89" s="8">
        <v>4018383.02</v>
      </c>
      <c r="J89" s="50">
        <v>8447782.3699999992</v>
      </c>
      <c r="K89" s="36">
        <f t="shared" si="7"/>
        <v>417720941.92999315</v>
      </c>
      <c r="L89" s="15">
        <v>451382.42</v>
      </c>
      <c r="M89" s="15">
        <v>18300</v>
      </c>
      <c r="N89" s="16">
        <v>281780.93</v>
      </c>
      <c r="O89" s="16">
        <v>56126.21</v>
      </c>
      <c r="P89" s="39">
        <f t="shared" si="5"/>
        <v>807589.55999999994</v>
      </c>
      <c r="Q89" s="40">
        <v>0</v>
      </c>
      <c r="R89" s="78">
        <v>9618676.9899999984</v>
      </c>
      <c r="S89" s="41">
        <f t="shared" si="6"/>
        <v>428147208.47999316</v>
      </c>
    </row>
    <row r="90" spans="1:19" ht="13.2" x14ac:dyDescent="0.25">
      <c r="A90" s="11" t="s">
        <v>175</v>
      </c>
      <c r="B90" s="5" t="s">
        <v>176</v>
      </c>
      <c r="C90" s="20">
        <v>920477</v>
      </c>
      <c r="D90" s="20">
        <v>18752</v>
      </c>
      <c r="E90" s="20">
        <v>1332</v>
      </c>
      <c r="F90" s="8">
        <v>500253.84</v>
      </c>
      <c r="G90" s="8">
        <v>834</v>
      </c>
      <c r="H90" s="8">
        <v>6672</v>
      </c>
      <c r="I90" s="8">
        <v>38237.5</v>
      </c>
      <c r="J90" s="50">
        <v>79209.14</v>
      </c>
      <c r="K90" s="36">
        <f t="shared" si="7"/>
        <v>1407349.2000000002</v>
      </c>
      <c r="L90" s="15">
        <v>45761.770000000004</v>
      </c>
      <c r="M90" s="15">
        <v>18300</v>
      </c>
      <c r="N90" s="16">
        <v>1224.83</v>
      </c>
      <c r="O90" s="16">
        <v>243.97</v>
      </c>
      <c r="P90" s="39">
        <f t="shared" si="5"/>
        <v>65530.570000000007</v>
      </c>
      <c r="Q90" s="40">
        <v>0</v>
      </c>
      <c r="R90" s="78">
        <v>146071.27000000002</v>
      </c>
      <c r="S90" s="41">
        <f t="shared" si="6"/>
        <v>1618951.0400000003</v>
      </c>
    </row>
    <row r="91" spans="1:19" ht="13.2" x14ac:dyDescent="0.25">
      <c r="A91" s="11" t="s">
        <v>177</v>
      </c>
      <c r="B91" s="5" t="s">
        <v>178</v>
      </c>
      <c r="C91" s="20">
        <v>18574512</v>
      </c>
      <c r="D91" s="20">
        <v>374685</v>
      </c>
      <c r="E91" s="20">
        <v>26613</v>
      </c>
      <c r="F91" s="8">
        <v>10238881.410000034</v>
      </c>
      <c r="G91" s="8">
        <v>14734</v>
      </c>
      <c r="H91" s="8">
        <v>119411.98</v>
      </c>
      <c r="I91" s="8">
        <v>553954.5</v>
      </c>
      <c r="J91" s="50">
        <v>1252150.04</v>
      </c>
      <c r="K91" s="36">
        <f t="shared" si="7"/>
        <v>28650641.850000035</v>
      </c>
      <c r="L91" s="15">
        <v>144123.51</v>
      </c>
      <c r="M91" s="15">
        <v>18300</v>
      </c>
      <c r="N91" s="16">
        <v>24636.84</v>
      </c>
      <c r="O91" s="16">
        <v>4907.26</v>
      </c>
      <c r="P91" s="39">
        <f t="shared" si="5"/>
        <v>191967.61000000002</v>
      </c>
      <c r="Q91" s="40">
        <v>0</v>
      </c>
      <c r="R91" s="78">
        <v>234434.62000000002</v>
      </c>
      <c r="S91" s="41">
        <f t="shared" si="6"/>
        <v>29077044.080000035</v>
      </c>
    </row>
    <row r="92" spans="1:19" ht="13.2" x14ac:dyDescent="0.25">
      <c r="A92" s="11" t="s">
        <v>179</v>
      </c>
      <c r="B92" s="5" t="s">
        <v>180</v>
      </c>
      <c r="C92" s="20">
        <v>7184515</v>
      </c>
      <c r="D92" s="20">
        <v>147223</v>
      </c>
      <c r="E92" s="20">
        <v>10457</v>
      </c>
      <c r="F92" s="8">
        <v>3937263.5400000019</v>
      </c>
      <c r="G92" s="8">
        <v>6261</v>
      </c>
      <c r="H92" s="8">
        <v>50084</v>
      </c>
      <c r="I92" s="8">
        <v>207112.5</v>
      </c>
      <c r="J92" s="50">
        <v>419098.47</v>
      </c>
      <c r="K92" s="36">
        <f t="shared" si="7"/>
        <v>11123817.570000002</v>
      </c>
      <c r="L92" s="15">
        <v>116214.02</v>
      </c>
      <c r="M92" s="15">
        <v>18300</v>
      </c>
      <c r="N92" s="16">
        <v>10288.85</v>
      </c>
      <c r="O92" s="16">
        <v>2049.37</v>
      </c>
      <c r="P92" s="39">
        <f t="shared" si="5"/>
        <v>146852.24000000002</v>
      </c>
      <c r="Q92" s="40">
        <v>0</v>
      </c>
      <c r="R92" s="78">
        <v>369351.99000000005</v>
      </c>
      <c r="S92" s="41">
        <f t="shared" si="6"/>
        <v>11640021.800000003</v>
      </c>
    </row>
    <row r="93" spans="1:19" ht="13.2" x14ac:dyDescent="0.25">
      <c r="A93" s="11" t="s">
        <v>181</v>
      </c>
      <c r="B93" s="5" t="s">
        <v>182</v>
      </c>
      <c r="C93" s="20">
        <v>30166259</v>
      </c>
      <c r="D93" s="20">
        <v>611430</v>
      </c>
      <c r="E93" s="20">
        <v>43428</v>
      </c>
      <c r="F93" s="8">
        <v>13579323.720000047</v>
      </c>
      <c r="G93" s="8">
        <v>19498</v>
      </c>
      <c r="H93" s="8">
        <v>156172</v>
      </c>
      <c r="I93" s="8">
        <v>630175</v>
      </c>
      <c r="J93" s="50">
        <v>789615.38000000012</v>
      </c>
      <c r="K93" s="36">
        <f t="shared" si="7"/>
        <v>44416670.340000041</v>
      </c>
      <c r="L93" s="15">
        <v>145661.73000000001</v>
      </c>
      <c r="M93" s="15">
        <v>18300</v>
      </c>
      <c r="N93" s="16">
        <v>42625.47</v>
      </c>
      <c r="O93" s="16">
        <v>8490.31</v>
      </c>
      <c r="P93" s="39">
        <f t="shared" si="5"/>
        <v>215077.51</v>
      </c>
      <c r="Q93" s="40">
        <v>0</v>
      </c>
      <c r="R93" s="78">
        <v>2663903.9599999995</v>
      </c>
      <c r="S93" s="41">
        <f t="shared" si="6"/>
        <v>47295651.81000004</v>
      </c>
    </row>
    <row r="94" spans="1:19" ht="13.2" x14ac:dyDescent="0.25">
      <c r="A94" s="11" t="s">
        <v>183</v>
      </c>
      <c r="B94" s="5" t="s">
        <v>184</v>
      </c>
      <c r="C94" s="20">
        <v>4134521</v>
      </c>
      <c r="D94" s="20">
        <v>84556</v>
      </c>
      <c r="E94" s="20">
        <v>6006</v>
      </c>
      <c r="F94" s="8">
        <v>2823191.6599999964</v>
      </c>
      <c r="G94" s="8">
        <v>4640</v>
      </c>
      <c r="H94" s="8">
        <v>37096</v>
      </c>
      <c r="I94" s="8">
        <v>190662.5</v>
      </c>
      <c r="J94" s="50">
        <v>387186.99</v>
      </c>
      <c r="K94" s="36">
        <f t="shared" si="7"/>
        <v>6893486.1699999962</v>
      </c>
      <c r="L94" s="15">
        <v>74340.28</v>
      </c>
      <c r="M94" s="15">
        <v>18300</v>
      </c>
      <c r="N94" s="16">
        <v>6403.6</v>
      </c>
      <c r="O94" s="16">
        <v>1275.49</v>
      </c>
      <c r="P94" s="39">
        <f t="shared" si="5"/>
        <v>100319.37000000001</v>
      </c>
      <c r="Q94" s="40">
        <v>0</v>
      </c>
      <c r="R94" s="78">
        <v>286388.90000000002</v>
      </c>
      <c r="S94" s="41">
        <f t="shared" si="6"/>
        <v>7280194.4399999967</v>
      </c>
    </row>
    <row r="95" spans="1:19" ht="13.2" x14ac:dyDescent="0.25">
      <c r="A95" s="11" t="s">
        <v>185</v>
      </c>
      <c r="B95" s="5" t="s">
        <v>186</v>
      </c>
      <c r="C95" s="20">
        <v>8382848</v>
      </c>
      <c r="D95" s="20">
        <v>170499</v>
      </c>
      <c r="E95" s="20">
        <v>12110</v>
      </c>
      <c r="F95" s="8">
        <v>5696909.5100000193</v>
      </c>
      <c r="G95" s="8">
        <v>8742</v>
      </c>
      <c r="H95" s="8">
        <v>69840</v>
      </c>
      <c r="I95" s="8">
        <v>360675</v>
      </c>
      <c r="J95" s="50">
        <v>931480.01</v>
      </c>
      <c r="K95" s="36">
        <f t="shared" si="7"/>
        <v>13770143.50000002</v>
      </c>
      <c r="L95" s="15">
        <v>121690.42</v>
      </c>
      <c r="M95" s="15">
        <v>18300</v>
      </c>
      <c r="N95" s="16">
        <v>12305.37</v>
      </c>
      <c r="O95" s="16">
        <v>2451.0300000000002</v>
      </c>
      <c r="P95" s="39">
        <f t="shared" si="5"/>
        <v>154746.81999999998</v>
      </c>
      <c r="Q95" s="40">
        <v>0</v>
      </c>
      <c r="R95" s="78">
        <v>1686075.9</v>
      </c>
      <c r="S95" s="41">
        <f t="shared" si="6"/>
        <v>15610966.220000021</v>
      </c>
    </row>
    <row r="96" spans="1:19" ht="13.2" x14ac:dyDescent="0.25">
      <c r="A96" s="11" t="s">
        <v>187</v>
      </c>
      <c r="B96" s="5" t="s">
        <v>188</v>
      </c>
      <c r="C96" s="20">
        <v>5106453</v>
      </c>
      <c r="D96" s="20">
        <v>104586</v>
      </c>
      <c r="E96" s="20">
        <v>7428</v>
      </c>
      <c r="F96" s="8">
        <v>2757346.9699999983</v>
      </c>
      <c r="G96" s="8">
        <v>3871</v>
      </c>
      <c r="H96" s="8">
        <v>30936</v>
      </c>
      <c r="I96" s="8">
        <v>131158.5</v>
      </c>
      <c r="J96" s="50">
        <v>201395.52</v>
      </c>
      <c r="K96" s="36">
        <f t="shared" si="7"/>
        <v>7940383.9499999993</v>
      </c>
      <c r="L96" s="15">
        <v>85434.78</v>
      </c>
      <c r="M96" s="15">
        <v>18300</v>
      </c>
      <c r="N96" s="16">
        <v>7104.54</v>
      </c>
      <c r="O96" s="16">
        <v>1415.11</v>
      </c>
      <c r="P96" s="39">
        <f t="shared" si="5"/>
        <v>112254.43</v>
      </c>
      <c r="Q96" s="40">
        <v>0</v>
      </c>
      <c r="R96" s="78">
        <v>847821.05</v>
      </c>
      <c r="S96" s="41">
        <f t="shared" si="6"/>
        <v>8900459.4299999997</v>
      </c>
    </row>
    <row r="97" spans="1:19" ht="13.2" x14ac:dyDescent="0.25">
      <c r="A97" s="11" t="s">
        <v>189</v>
      </c>
      <c r="B97" s="5" t="s">
        <v>190</v>
      </c>
      <c r="C97" s="20">
        <v>17532425</v>
      </c>
      <c r="D97" s="20">
        <v>356969</v>
      </c>
      <c r="E97" s="20">
        <v>25354</v>
      </c>
      <c r="F97" s="8">
        <v>9317415.4000000432</v>
      </c>
      <c r="G97" s="8">
        <v>14447</v>
      </c>
      <c r="H97" s="8">
        <v>115428</v>
      </c>
      <c r="I97" s="8">
        <v>548537.5</v>
      </c>
      <c r="J97" s="50">
        <v>676212.59000000008</v>
      </c>
      <c r="K97" s="36">
        <f t="shared" si="7"/>
        <v>27234363.310000043</v>
      </c>
      <c r="L97" s="15">
        <v>139697.93</v>
      </c>
      <c r="M97" s="15">
        <v>18300</v>
      </c>
      <c r="N97" s="16">
        <v>26257.72</v>
      </c>
      <c r="O97" s="16">
        <v>5230.1099999999997</v>
      </c>
      <c r="P97" s="39">
        <f t="shared" si="5"/>
        <v>189485.75999999998</v>
      </c>
      <c r="Q97" s="40">
        <v>0</v>
      </c>
      <c r="R97" s="78">
        <v>741036.03000000014</v>
      </c>
      <c r="S97" s="41">
        <f t="shared" si="6"/>
        <v>28164885.100000046</v>
      </c>
    </row>
    <row r="98" spans="1:19" ht="13.2" x14ac:dyDescent="0.25">
      <c r="A98" s="11" t="s">
        <v>191</v>
      </c>
      <c r="B98" s="5" t="s">
        <v>192</v>
      </c>
      <c r="C98" s="20">
        <v>5274005</v>
      </c>
      <c r="D98" s="20">
        <v>106951</v>
      </c>
      <c r="E98" s="20">
        <v>7596</v>
      </c>
      <c r="F98" s="8">
        <v>2784184.8299999982</v>
      </c>
      <c r="G98" s="8">
        <v>4518</v>
      </c>
      <c r="H98" s="8">
        <v>36044</v>
      </c>
      <c r="I98" s="8">
        <v>201950</v>
      </c>
      <c r="J98" s="50">
        <v>393612.51</v>
      </c>
      <c r="K98" s="36">
        <f t="shared" si="7"/>
        <v>8021636.3199999984</v>
      </c>
      <c r="L98" s="15">
        <v>81602.37</v>
      </c>
      <c r="M98" s="15">
        <v>18300</v>
      </c>
      <c r="N98" s="16">
        <v>7219.05</v>
      </c>
      <c r="O98" s="16">
        <v>1437.92</v>
      </c>
      <c r="P98" s="39">
        <f t="shared" si="5"/>
        <v>108559.34</v>
      </c>
      <c r="Q98" s="40">
        <v>0</v>
      </c>
      <c r="R98" s="78">
        <v>420117.33</v>
      </c>
      <c r="S98" s="41">
        <f t="shared" si="6"/>
        <v>8550312.9899999984</v>
      </c>
    </row>
    <row r="99" spans="1:19" ht="13.2" x14ac:dyDescent="0.25">
      <c r="A99" s="11" t="s">
        <v>193</v>
      </c>
      <c r="B99" s="5" t="s">
        <v>194</v>
      </c>
      <c r="C99" s="20">
        <v>1577470</v>
      </c>
      <c r="D99" s="20">
        <v>32065</v>
      </c>
      <c r="E99" s="20">
        <v>2278</v>
      </c>
      <c r="F99" s="8">
        <v>1125818.4199999995</v>
      </c>
      <c r="G99" s="8">
        <v>1699</v>
      </c>
      <c r="H99" s="8">
        <v>13588</v>
      </c>
      <c r="I99" s="8">
        <v>24675</v>
      </c>
      <c r="J99" s="50">
        <v>249571.63</v>
      </c>
      <c r="K99" s="36">
        <f t="shared" si="7"/>
        <v>2528021.7899999996</v>
      </c>
      <c r="L99" s="15">
        <v>61835.780000000006</v>
      </c>
      <c r="M99" s="15">
        <v>18300</v>
      </c>
      <c r="N99" s="16">
        <v>2649.44</v>
      </c>
      <c r="O99" s="16">
        <v>527.73</v>
      </c>
      <c r="P99" s="39">
        <f t="shared" si="5"/>
        <v>83312.95</v>
      </c>
      <c r="Q99" s="40">
        <v>0</v>
      </c>
      <c r="R99" s="78">
        <v>98271.86</v>
      </c>
      <c r="S99" s="41">
        <f t="shared" si="6"/>
        <v>2709606.5999999996</v>
      </c>
    </row>
    <row r="100" spans="1:19" ht="13.2" x14ac:dyDescent="0.25">
      <c r="A100" s="11" t="s">
        <v>195</v>
      </c>
      <c r="B100" s="5" t="s">
        <v>196</v>
      </c>
      <c r="C100" s="20">
        <v>3343148</v>
      </c>
      <c r="D100" s="20">
        <v>68337</v>
      </c>
      <c r="E100" s="20">
        <v>4854</v>
      </c>
      <c r="F100" s="8">
        <v>1950630.7199999993</v>
      </c>
      <c r="G100" s="8">
        <v>3295</v>
      </c>
      <c r="H100" s="8">
        <v>26460</v>
      </c>
      <c r="I100" s="8">
        <v>155925</v>
      </c>
      <c r="J100" s="50">
        <v>282555.16000000003</v>
      </c>
      <c r="K100" s="36">
        <f t="shared" si="7"/>
        <v>5270094.5599999987</v>
      </c>
      <c r="L100" s="15">
        <v>66742.989999999991</v>
      </c>
      <c r="M100" s="15">
        <v>18300</v>
      </c>
      <c r="N100" s="16">
        <v>4925.8</v>
      </c>
      <c r="O100" s="16">
        <v>981.14</v>
      </c>
      <c r="P100" s="39">
        <f t="shared" ref="P100:P131" si="8">SUM(L100:O100)</f>
        <v>90949.93</v>
      </c>
      <c r="Q100" s="40">
        <v>0</v>
      </c>
      <c r="R100" s="78">
        <v>718685.12</v>
      </c>
      <c r="S100" s="41">
        <f t="shared" ref="S100:S131" si="9">SUM(K100+P100+Q100+R100)</f>
        <v>6079729.6099999985</v>
      </c>
    </row>
    <row r="101" spans="1:19" ht="13.2" x14ac:dyDescent="0.25">
      <c r="A101" s="11" t="s">
        <v>197</v>
      </c>
      <c r="B101" s="5" t="s">
        <v>198</v>
      </c>
      <c r="C101" s="20">
        <v>6218678</v>
      </c>
      <c r="D101" s="20">
        <v>126481</v>
      </c>
      <c r="E101" s="20">
        <v>8984</v>
      </c>
      <c r="F101" s="8">
        <v>3390370.5499999989</v>
      </c>
      <c r="G101" s="8">
        <v>5481</v>
      </c>
      <c r="H101" s="8">
        <v>43732</v>
      </c>
      <c r="I101" s="8">
        <v>251300</v>
      </c>
      <c r="J101" s="50">
        <v>471169.16000000003</v>
      </c>
      <c r="K101" s="36">
        <f t="shared" si="7"/>
        <v>9573857.3899999987</v>
      </c>
      <c r="L101" s="15">
        <v>74546.73</v>
      </c>
      <c r="M101" s="15">
        <v>18300</v>
      </c>
      <c r="N101" s="16">
        <v>8762.35</v>
      </c>
      <c r="O101" s="16">
        <v>1745.32</v>
      </c>
      <c r="P101" s="39">
        <f t="shared" si="8"/>
        <v>103354.40000000001</v>
      </c>
      <c r="Q101" s="40">
        <v>0</v>
      </c>
      <c r="R101" s="78">
        <v>802904.9</v>
      </c>
      <c r="S101" s="41">
        <f t="shared" si="9"/>
        <v>10480116.689999999</v>
      </c>
    </row>
    <row r="102" spans="1:19" ht="13.2" x14ac:dyDescent="0.25">
      <c r="A102" s="11" t="s">
        <v>199</v>
      </c>
      <c r="B102" s="5" t="s">
        <v>200</v>
      </c>
      <c r="C102" s="20">
        <v>4147518</v>
      </c>
      <c r="D102" s="20">
        <v>84847</v>
      </c>
      <c r="E102" s="20">
        <v>6026</v>
      </c>
      <c r="F102" s="8">
        <v>2669230.2899999986</v>
      </c>
      <c r="G102" s="8">
        <v>4185</v>
      </c>
      <c r="H102" s="8">
        <v>33408</v>
      </c>
      <c r="I102" s="8">
        <v>145600</v>
      </c>
      <c r="J102" s="50">
        <v>228134.88</v>
      </c>
      <c r="K102" s="36">
        <f t="shared" si="7"/>
        <v>6862679.4099999992</v>
      </c>
      <c r="L102" s="15">
        <v>74415.31</v>
      </c>
      <c r="M102" s="15">
        <v>18300</v>
      </c>
      <c r="N102" s="16">
        <v>6508.18</v>
      </c>
      <c r="O102" s="16">
        <v>1296.32</v>
      </c>
      <c r="P102" s="39">
        <f t="shared" si="8"/>
        <v>100519.81</v>
      </c>
      <c r="Q102" s="40">
        <v>0</v>
      </c>
      <c r="R102" s="78">
        <v>1548825.32</v>
      </c>
      <c r="S102" s="41">
        <f t="shared" si="9"/>
        <v>8512024.5399999991</v>
      </c>
    </row>
    <row r="103" spans="1:19" ht="13.2" x14ac:dyDescent="0.25">
      <c r="A103" s="11" t="s">
        <v>201</v>
      </c>
      <c r="B103" s="5" t="s">
        <v>202</v>
      </c>
      <c r="C103" s="20">
        <v>5646836</v>
      </c>
      <c r="D103" s="20">
        <v>115279</v>
      </c>
      <c r="E103" s="20">
        <v>8188</v>
      </c>
      <c r="F103" s="8">
        <v>4383077.8100000098</v>
      </c>
      <c r="G103" s="8">
        <v>6776</v>
      </c>
      <c r="H103" s="8">
        <v>54092</v>
      </c>
      <c r="I103" s="8">
        <v>251266.30000000002</v>
      </c>
      <c r="J103" s="50">
        <v>1379256.14</v>
      </c>
      <c r="K103" s="36">
        <f t="shared" si="7"/>
        <v>9086258.97000001</v>
      </c>
      <c r="L103" s="15">
        <v>120350.13999999998</v>
      </c>
      <c r="M103" s="15">
        <v>18300</v>
      </c>
      <c r="N103" s="16">
        <v>10708.25</v>
      </c>
      <c r="O103" s="16">
        <v>2132.91</v>
      </c>
      <c r="P103" s="39">
        <f t="shared" si="8"/>
        <v>151491.29999999999</v>
      </c>
      <c r="Q103" s="40">
        <v>0</v>
      </c>
      <c r="R103" s="78">
        <v>385378.77999999991</v>
      </c>
      <c r="S103" s="41">
        <f t="shared" si="9"/>
        <v>9623129.0500000101</v>
      </c>
    </row>
    <row r="104" spans="1:19" ht="13.2" x14ac:dyDescent="0.25">
      <c r="A104" s="11" t="s">
        <v>203</v>
      </c>
      <c r="B104" s="5" t="s">
        <v>204</v>
      </c>
      <c r="C104" s="20">
        <v>2524690</v>
      </c>
      <c r="D104" s="20">
        <v>51996</v>
      </c>
      <c r="E104" s="20">
        <v>3693</v>
      </c>
      <c r="F104" s="8">
        <v>1542993.0599999991</v>
      </c>
      <c r="G104" s="8">
        <v>2329</v>
      </c>
      <c r="H104" s="8">
        <v>18620</v>
      </c>
      <c r="I104" s="8">
        <v>97387.5</v>
      </c>
      <c r="J104" s="50">
        <v>171895.13999999998</v>
      </c>
      <c r="K104" s="36">
        <f t="shared" si="7"/>
        <v>4069813.4199999985</v>
      </c>
      <c r="L104" s="15">
        <v>61835.780000000006</v>
      </c>
      <c r="M104" s="15">
        <v>18300</v>
      </c>
      <c r="N104" s="16">
        <v>3391.81</v>
      </c>
      <c r="O104" s="16">
        <v>675.59</v>
      </c>
      <c r="P104" s="39">
        <f t="shared" si="8"/>
        <v>84203.18</v>
      </c>
      <c r="Q104" s="40">
        <v>0</v>
      </c>
      <c r="R104" s="78">
        <v>594164.96</v>
      </c>
      <c r="S104" s="41">
        <f t="shared" si="9"/>
        <v>4748181.5599999987</v>
      </c>
    </row>
    <row r="105" spans="1:19" ht="13.2" x14ac:dyDescent="0.25">
      <c r="A105" s="11" t="s">
        <v>205</v>
      </c>
      <c r="B105" s="5" t="s">
        <v>206</v>
      </c>
      <c r="C105" s="20">
        <v>6916168</v>
      </c>
      <c r="D105" s="20">
        <v>140425</v>
      </c>
      <c r="E105" s="20">
        <v>9974</v>
      </c>
      <c r="F105" s="8">
        <v>4101866.8800000069</v>
      </c>
      <c r="G105" s="8">
        <v>5611</v>
      </c>
      <c r="H105" s="8">
        <v>44876</v>
      </c>
      <c r="I105" s="8">
        <v>181737.5</v>
      </c>
      <c r="J105" s="50">
        <v>646917.82000000007</v>
      </c>
      <c r="K105" s="36">
        <f t="shared" si="7"/>
        <v>10753740.560000006</v>
      </c>
      <c r="L105" s="15">
        <v>91570.75</v>
      </c>
      <c r="M105" s="15">
        <v>18300</v>
      </c>
      <c r="N105" s="16">
        <v>10235.84</v>
      </c>
      <c r="O105" s="16">
        <v>2038.81</v>
      </c>
      <c r="P105" s="39">
        <f t="shared" si="8"/>
        <v>122145.4</v>
      </c>
      <c r="Q105" s="40">
        <v>0</v>
      </c>
      <c r="R105" s="78">
        <v>351560.07000000007</v>
      </c>
      <c r="S105" s="41">
        <f t="shared" si="9"/>
        <v>11227446.030000007</v>
      </c>
    </row>
    <row r="106" spans="1:19" ht="13.2" x14ac:dyDescent="0.25">
      <c r="A106" s="11" t="s">
        <v>207</v>
      </c>
      <c r="B106" s="5" t="s">
        <v>208</v>
      </c>
      <c r="C106" s="20">
        <v>2206696</v>
      </c>
      <c r="D106" s="20">
        <v>45091</v>
      </c>
      <c r="E106" s="20">
        <v>3203</v>
      </c>
      <c r="F106" s="8">
        <v>790971.24999999942</v>
      </c>
      <c r="G106" s="8">
        <v>1170</v>
      </c>
      <c r="H106" s="8">
        <v>9352</v>
      </c>
      <c r="I106" s="8">
        <v>43225</v>
      </c>
      <c r="J106" s="50">
        <v>26731.54</v>
      </c>
      <c r="K106" s="36">
        <f t="shared" si="7"/>
        <v>3072976.7099999995</v>
      </c>
      <c r="L106" s="15">
        <v>59235.72</v>
      </c>
      <c r="M106" s="15">
        <v>18300</v>
      </c>
      <c r="N106" s="16">
        <v>2422.25</v>
      </c>
      <c r="O106" s="16">
        <v>482.47</v>
      </c>
      <c r="P106" s="39">
        <f t="shared" si="8"/>
        <v>80440.44</v>
      </c>
      <c r="Q106" s="40">
        <v>0</v>
      </c>
      <c r="R106" s="78">
        <v>233387.4</v>
      </c>
      <c r="S106" s="41">
        <f t="shared" si="9"/>
        <v>3386804.5499999993</v>
      </c>
    </row>
    <row r="107" spans="1:19" ht="13.2" x14ac:dyDescent="0.25">
      <c r="A107" s="11" t="s">
        <v>209</v>
      </c>
      <c r="B107" s="5" t="s">
        <v>210</v>
      </c>
      <c r="C107" s="20">
        <v>1814302</v>
      </c>
      <c r="D107" s="20">
        <v>37126</v>
      </c>
      <c r="E107" s="20">
        <v>2637</v>
      </c>
      <c r="F107" s="8">
        <v>1158410.3299999991</v>
      </c>
      <c r="G107" s="8">
        <v>1588</v>
      </c>
      <c r="H107" s="8">
        <v>12708</v>
      </c>
      <c r="I107" s="8">
        <v>52675</v>
      </c>
      <c r="J107" s="50">
        <v>82266.86</v>
      </c>
      <c r="K107" s="36">
        <f t="shared" si="7"/>
        <v>2997179.4699999993</v>
      </c>
      <c r="L107" s="15">
        <v>61316.420000000006</v>
      </c>
      <c r="M107" s="15">
        <v>18300</v>
      </c>
      <c r="N107" s="16">
        <v>2739.05</v>
      </c>
      <c r="O107" s="16">
        <v>545.57000000000005</v>
      </c>
      <c r="P107" s="39">
        <f t="shared" si="8"/>
        <v>82901.040000000023</v>
      </c>
      <c r="Q107" s="40">
        <v>0</v>
      </c>
      <c r="R107" s="78">
        <v>113934.48000000001</v>
      </c>
      <c r="S107" s="41">
        <f t="shared" si="9"/>
        <v>3194014.9899999993</v>
      </c>
    </row>
    <row r="108" spans="1:19" ht="13.2" x14ac:dyDescent="0.25">
      <c r="A108" s="11" t="s">
        <v>211</v>
      </c>
      <c r="B108" s="5" t="s">
        <v>212</v>
      </c>
      <c r="C108" s="20">
        <v>20972113</v>
      </c>
      <c r="D108" s="20">
        <v>428026</v>
      </c>
      <c r="E108" s="20">
        <v>30401</v>
      </c>
      <c r="F108" s="8">
        <v>12115635.580000041</v>
      </c>
      <c r="G108" s="8">
        <v>18630</v>
      </c>
      <c r="H108" s="8">
        <v>149016</v>
      </c>
      <c r="I108" s="8">
        <v>798437.5</v>
      </c>
      <c r="J108" s="50">
        <v>1730144.6</v>
      </c>
      <c r="K108" s="36">
        <f t="shared" si="7"/>
        <v>32782114.480000041</v>
      </c>
      <c r="L108" s="15">
        <v>124275.91</v>
      </c>
      <c r="M108" s="15">
        <v>18300</v>
      </c>
      <c r="N108" s="16">
        <v>32785.14</v>
      </c>
      <c r="O108" s="16">
        <v>6530.27</v>
      </c>
      <c r="P108" s="39">
        <f t="shared" si="8"/>
        <v>181891.31999999998</v>
      </c>
      <c r="Q108" s="40">
        <v>0</v>
      </c>
      <c r="R108" s="78">
        <v>926447.6100000001</v>
      </c>
      <c r="S108" s="41">
        <f t="shared" si="9"/>
        <v>33890453.410000041</v>
      </c>
    </row>
    <row r="109" spans="1:19" ht="13.2" x14ac:dyDescent="0.25">
      <c r="A109" s="11" t="s">
        <v>213</v>
      </c>
      <c r="B109" s="5" t="s">
        <v>214</v>
      </c>
      <c r="C109" s="20">
        <v>3328838</v>
      </c>
      <c r="D109" s="20">
        <v>68287</v>
      </c>
      <c r="E109" s="20">
        <v>4850</v>
      </c>
      <c r="F109" s="8">
        <v>1996857.3099999977</v>
      </c>
      <c r="G109" s="8">
        <v>3955</v>
      </c>
      <c r="H109" s="8">
        <v>31480</v>
      </c>
      <c r="I109" s="8">
        <v>267392</v>
      </c>
      <c r="J109" s="50">
        <v>491313.86</v>
      </c>
      <c r="K109" s="36">
        <f t="shared" si="7"/>
        <v>5210345.4499999974</v>
      </c>
      <c r="L109" s="15">
        <v>74342.429999999993</v>
      </c>
      <c r="M109" s="15">
        <v>18300</v>
      </c>
      <c r="N109" s="16">
        <v>5753.49</v>
      </c>
      <c r="O109" s="16">
        <v>1146</v>
      </c>
      <c r="P109" s="39">
        <f t="shared" si="8"/>
        <v>99541.92</v>
      </c>
      <c r="Q109" s="40">
        <v>0</v>
      </c>
      <c r="R109" s="78">
        <v>1766931.3900000001</v>
      </c>
      <c r="S109" s="41">
        <f t="shared" si="9"/>
        <v>7076818.7599999979</v>
      </c>
    </row>
    <row r="110" spans="1:19" ht="13.2" x14ac:dyDescent="0.25">
      <c r="A110" s="11" t="s">
        <v>215</v>
      </c>
      <c r="B110" s="5" t="s">
        <v>216</v>
      </c>
      <c r="C110" s="20">
        <v>7525724</v>
      </c>
      <c r="D110" s="20">
        <v>152997</v>
      </c>
      <c r="E110" s="20">
        <v>10867</v>
      </c>
      <c r="F110" s="8">
        <v>3649781.8900000015</v>
      </c>
      <c r="G110" s="8">
        <v>5350</v>
      </c>
      <c r="H110" s="8">
        <v>42740</v>
      </c>
      <c r="I110" s="8">
        <v>212712.5</v>
      </c>
      <c r="J110" s="50">
        <v>344407.25</v>
      </c>
      <c r="K110" s="36">
        <f t="shared" si="7"/>
        <v>11255765.140000001</v>
      </c>
      <c r="L110" s="15">
        <v>85333.98</v>
      </c>
      <c r="M110" s="15">
        <v>18300</v>
      </c>
      <c r="N110" s="16">
        <v>9519.5499999999993</v>
      </c>
      <c r="O110" s="16">
        <v>1896.14</v>
      </c>
      <c r="P110" s="39">
        <f t="shared" si="8"/>
        <v>115049.67</v>
      </c>
      <c r="Q110" s="40">
        <v>0</v>
      </c>
      <c r="R110" s="78">
        <v>581802.57999999996</v>
      </c>
      <c r="S110" s="41">
        <f t="shared" si="9"/>
        <v>11952617.390000001</v>
      </c>
    </row>
    <row r="111" spans="1:19" ht="13.2" x14ac:dyDescent="0.25">
      <c r="A111" s="11" t="s">
        <v>217</v>
      </c>
      <c r="B111" s="5" t="s">
        <v>218</v>
      </c>
      <c r="C111" s="20">
        <v>10145806</v>
      </c>
      <c r="D111" s="20">
        <v>207327</v>
      </c>
      <c r="E111" s="20">
        <v>14726</v>
      </c>
      <c r="F111" s="8">
        <v>5594648.6400000229</v>
      </c>
      <c r="G111" s="8">
        <v>7823</v>
      </c>
      <c r="H111" s="8">
        <v>62440</v>
      </c>
      <c r="I111" s="8">
        <v>258562.5</v>
      </c>
      <c r="J111" s="50">
        <v>235764.78999999998</v>
      </c>
      <c r="K111" s="36">
        <f t="shared" si="7"/>
        <v>16055568.350000024</v>
      </c>
      <c r="L111" s="15">
        <v>121690.42</v>
      </c>
      <c r="M111" s="15">
        <v>18300</v>
      </c>
      <c r="N111" s="16">
        <v>13862.86</v>
      </c>
      <c r="O111" s="16">
        <v>2761.26</v>
      </c>
      <c r="P111" s="39">
        <f t="shared" si="8"/>
        <v>156614.53999999998</v>
      </c>
      <c r="Q111" s="40">
        <v>0</v>
      </c>
      <c r="R111" s="78">
        <v>452283.39000000007</v>
      </c>
      <c r="S111" s="41">
        <f t="shared" si="9"/>
        <v>16664466.280000024</v>
      </c>
    </row>
    <row r="112" spans="1:19" ht="13.2" x14ac:dyDescent="0.25">
      <c r="A112" s="11" t="s">
        <v>219</v>
      </c>
      <c r="B112" s="5" t="s">
        <v>220</v>
      </c>
      <c r="C112" s="20">
        <v>3176712</v>
      </c>
      <c r="D112" s="20">
        <v>64776</v>
      </c>
      <c r="E112" s="20">
        <v>4601</v>
      </c>
      <c r="F112" s="8">
        <v>1963840.3299999989</v>
      </c>
      <c r="G112" s="8">
        <v>3449</v>
      </c>
      <c r="H112" s="8">
        <v>27560</v>
      </c>
      <c r="I112" s="8">
        <v>166425</v>
      </c>
      <c r="J112" s="50">
        <v>424250.20999999996</v>
      </c>
      <c r="K112" s="36">
        <f t="shared" si="7"/>
        <v>4983113.1199999992</v>
      </c>
      <c r="L112" s="15">
        <v>74546.73</v>
      </c>
      <c r="M112" s="15">
        <v>18300</v>
      </c>
      <c r="N112" s="16">
        <v>5274.97</v>
      </c>
      <c r="O112" s="16">
        <v>1050.69</v>
      </c>
      <c r="P112" s="39">
        <f t="shared" si="8"/>
        <v>99172.39</v>
      </c>
      <c r="Q112" s="40">
        <v>0</v>
      </c>
      <c r="R112" s="78">
        <v>1770082.1800000002</v>
      </c>
      <c r="S112" s="41">
        <f t="shared" si="9"/>
        <v>6852367.6899999995</v>
      </c>
    </row>
    <row r="113" spans="1:19" ht="13.2" x14ac:dyDescent="0.25">
      <c r="A113" s="11" t="s">
        <v>221</v>
      </c>
      <c r="B113" s="5" t="s">
        <v>222</v>
      </c>
      <c r="C113" s="20">
        <v>5306661</v>
      </c>
      <c r="D113" s="20">
        <v>108183</v>
      </c>
      <c r="E113" s="20">
        <v>7684</v>
      </c>
      <c r="F113" s="8">
        <v>2901086.9799999967</v>
      </c>
      <c r="G113" s="8">
        <v>4212</v>
      </c>
      <c r="H113" s="8">
        <v>33652</v>
      </c>
      <c r="I113" s="8">
        <v>145862.5</v>
      </c>
      <c r="J113" s="50">
        <v>431577.38999999996</v>
      </c>
      <c r="K113" s="36">
        <f t="shared" si="7"/>
        <v>8075764.0899999971</v>
      </c>
      <c r="L113" s="15">
        <v>121357.73999999999</v>
      </c>
      <c r="M113" s="15">
        <v>18300</v>
      </c>
      <c r="N113" s="16">
        <v>7696.37</v>
      </c>
      <c r="O113" s="16">
        <v>1532.99</v>
      </c>
      <c r="P113" s="39">
        <f t="shared" si="8"/>
        <v>148887.09999999998</v>
      </c>
      <c r="Q113" s="40">
        <v>0</v>
      </c>
      <c r="R113" s="78">
        <v>2022436.6600000001</v>
      </c>
      <c r="S113" s="41">
        <f t="shared" si="9"/>
        <v>10247087.849999998</v>
      </c>
    </row>
    <row r="114" spans="1:19" ht="13.2" x14ac:dyDescent="0.25">
      <c r="A114" s="11" t="s">
        <v>223</v>
      </c>
      <c r="B114" s="5" t="s">
        <v>224</v>
      </c>
      <c r="C114" s="20">
        <v>3579764</v>
      </c>
      <c r="D114" s="20">
        <v>72509</v>
      </c>
      <c r="E114" s="20">
        <v>5150</v>
      </c>
      <c r="F114" s="8">
        <v>2437315.8899999983</v>
      </c>
      <c r="G114" s="8">
        <v>3619</v>
      </c>
      <c r="H114" s="8">
        <v>28968</v>
      </c>
      <c r="I114" s="8">
        <v>149708.5</v>
      </c>
      <c r="J114" s="50">
        <v>345994.58</v>
      </c>
      <c r="K114" s="36">
        <f t="shared" si="7"/>
        <v>5931039.8099999987</v>
      </c>
      <c r="L114" s="15">
        <v>74135.69</v>
      </c>
      <c r="M114" s="15">
        <v>18300</v>
      </c>
      <c r="N114" s="16">
        <v>5459.77</v>
      </c>
      <c r="O114" s="16">
        <v>1087.5</v>
      </c>
      <c r="P114" s="39">
        <f t="shared" si="8"/>
        <v>98982.96</v>
      </c>
      <c r="Q114" s="40">
        <v>0</v>
      </c>
      <c r="R114" s="78">
        <v>67614.679999999993</v>
      </c>
      <c r="S114" s="41">
        <f t="shared" si="9"/>
        <v>6097637.4499999983</v>
      </c>
    </row>
    <row r="115" spans="1:19" ht="13.2" x14ac:dyDescent="0.25">
      <c r="A115" s="11" t="s">
        <v>225</v>
      </c>
      <c r="B115" s="5" t="s">
        <v>226</v>
      </c>
      <c r="C115" s="20">
        <v>15548918</v>
      </c>
      <c r="D115" s="20">
        <v>316931</v>
      </c>
      <c r="E115" s="20">
        <v>22511</v>
      </c>
      <c r="F115" s="8">
        <v>7773665.8800000437</v>
      </c>
      <c r="G115" s="8">
        <v>10633</v>
      </c>
      <c r="H115" s="8">
        <v>85236</v>
      </c>
      <c r="I115" s="8">
        <v>367587.5</v>
      </c>
      <c r="J115" s="50">
        <v>654787.47999999986</v>
      </c>
      <c r="K115" s="36">
        <f t="shared" si="7"/>
        <v>23470694.900000043</v>
      </c>
      <c r="L115" s="15">
        <v>130949.90000000001</v>
      </c>
      <c r="M115" s="15">
        <v>18300</v>
      </c>
      <c r="N115" s="16">
        <v>21048.26</v>
      </c>
      <c r="O115" s="16">
        <v>4192.47</v>
      </c>
      <c r="P115" s="39">
        <f t="shared" si="8"/>
        <v>174490.63000000003</v>
      </c>
      <c r="Q115" s="40">
        <v>0</v>
      </c>
      <c r="R115" s="78">
        <v>749708.84</v>
      </c>
      <c r="S115" s="41">
        <f t="shared" si="9"/>
        <v>24394894.370000042</v>
      </c>
    </row>
    <row r="116" spans="1:19" ht="13.2" x14ac:dyDescent="0.25">
      <c r="A116" s="11" t="s">
        <v>227</v>
      </c>
      <c r="B116" s="5" t="s">
        <v>228</v>
      </c>
      <c r="C116" s="20">
        <v>5496901</v>
      </c>
      <c r="D116" s="20">
        <v>111959</v>
      </c>
      <c r="E116" s="20">
        <v>7952</v>
      </c>
      <c r="F116" s="8">
        <v>3518079.2899999991</v>
      </c>
      <c r="G116" s="8">
        <v>5626</v>
      </c>
      <c r="H116" s="8">
        <v>44960</v>
      </c>
      <c r="I116" s="8">
        <v>177362.5</v>
      </c>
      <c r="J116" s="50">
        <v>1005455.2499999998</v>
      </c>
      <c r="K116" s="36">
        <f t="shared" si="7"/>
        <v>8357384.5399999991</v>
      </c>
      <c r="L116" s="15">
        <v>74546.73</v>
      </c>
      <c r="M116" s="15">
        <v>18300</v>
      </c>
      <c r="N116" s="16">
        <v>8195.5</v>
      </c>
      <c r="O116" s="16">
        <v>1632.41</v>
      </c>
      <c r="P116" s="39">
        <f t="shared" si="8"/>
        <v>102674.64</v>
      </c>
      <c r="Q116" s="40">
        <v>0</v>
      </c>
      <c r="R116" s="78">
        <v>986503.55999999994</v>
      </c>
      <c r="S116" s="41">
        <f t="shared" si="9"/>
        <v>9446562.7400000002</v>
      </c>
    </row>
    <row r="117" spans="1:19" ht="13.2" x14ac:dyDescent="0.25">
      <c r="A117" s="11" t="s">
        <v>229</v>
      </c>
      <c r="B117" s="5" t="s">
        <v>230</v>
      </c>
      <c r="C117" s="20">
        <v>3196501</v>
      </c>
      <c r="D117" s="20">
        <v>64807</v>
      </c>
      <c r="E117" s="20">
        <v>4603</v>
      </c>
      <c r="F117" s="8">
        <v>1767584.5299999991</v>
      </c>
      <c r="G117" s="8">
        <v>2874</v>
      </c>
      <c r="H117" s="8">
        <v>22948</v>
      </c>
      <c r="I117" s="8">
        <v>156887.5</v>
      </c>
      <c r="J117" s="50">
        <v>138895.32</v>
      </c>
      <c r="K117" s="36">
        <f t="shared" si="7"/>
        <v>5077309.709999999</v>
      </c>
      <c r="L117" s="15">
        <v>61835.780000000006</v>
      </c>
      <c r="M117" s="15">
        <v>18300</v>
      </c>
      <c r="N117" s="16">
        <v>4468.3900000000003</v>
      </c>
      <c r="O117" s="16">
        <v>890.03</v>
      </c>
      <c r="P117" s="39">
        <f t="shared" si="8"/>
        <v>85494.2</v>
      </c>
      <c r="Q117" s="40">
        <v>0</v>
      </c>
      <c r="R117" s="78">
        <v>426525.38999999996</v>
      </c>
      <c r="S117" s="41">
        <f t="shared" si="9"/>
        <v>5589329.2999999989</v>
      </c>
    </row>
    <row r="118" spans="1:19" ht="13.2" x14ac:dyDescent="0.25">
      <c r="A118" s="11" t="s">
        <v>231</v>
      </c>
      <c r="B118" s="5" t="s">
        <v>232</v>
      </c>
      <c r="C118" s="20">
        <v>9063557</v>
      </c>
      <c r="D118" s="20">
        <v>185535</v>
      </c>
      <c r="E118" s="20">
        <v>13178</v>
      </c>
      <c r="F118" s="8">
        <v>4447147.840000012</v>
      </c>
      <c r="G118" s="8">
        <v>7383</v>
      </c>
      <c r="H118" s="8">
        <v>59100</v>
      </c>
      <c r="I118" s="8">
        <v>392962.5</v>
      </c>
      <c r="J118" s="50">
        <v>304723.99</v>
      </c>
      <c r="K118" s="36">
        <f t="shared" si="7"/>
        <v>13864139.350000011</v>
      </c>
      <c r="L118" s="15">
        <v>117183.13</v>
      </c>
      <c r="M118" s="15">
        <v>18300</v>
      </c>
      <c r="N118" s="16">
        <v>14492.94</v>
      </c>
      <c r="O118" s="16">
        <v>2886.76</v>
      </c>
      <c r="P118" s="39">
        <f t="shared" si="8"/>
        <v>152862.83000000002</v>
      </c>
      <c r="Q118" s="40">
        <v>0</v>
      </c>
      <c r="R118" s="78">
        <v>304009.45</v>
      </c>
      <c r="S118" s="41">
        <f t="shared" si="9"/>
        <v>14321011.63000001</v>
      </c>
    </row>
    <row r="119" spans="1:19" ht="13.2" x14ac:dyDescent="0.25">
      <c r="A119" s="11" t="s">
        <v>233</v>
      </c>
      <c r="B119" s="5" t="s">
        <v>234</v>
      </c>
      <c r="C119" s="20">
        <v>2239516</v>
      </c>
      <c r="D119" s="20">
        <v>45299</v>
      </c>
      <c r="E119" s="20">
        <v>3217</v>
      </c>
      <c r="F119" s="8">
        <v>1312093.409999999</v>
      </c>
      <c r="G119" s="8">
        <v>2073</v>
      </c>
      <c r="H119" s="8">
        <v>16432</v>
      </c>
      <c r="I119" s="8">
        <v>60637.5</v>
      </c>
      <c r="J119" s="50">
        <v>205004.17000000004</v>
      </c>
      <c r="K119" s="36">
        <f t="shared" si="7"/>
        <v>3474263.7399999993</v>
      </c>
      <c r="L119" s="15">
        <v>61835.780000000006</v>
      </c>
      <c r="M119" s="15">
        <v>18300</v>
      </c>
      <c r="N119" s="16">
        <v>3055.41</v>
      </c>
      <c r="O119" s="16">
        <v>608.59</v>
      </c>
      <c r="P119" s="39">
        <f t="shared" si="8"/>
        <v>83799.78</v>
      </c>
      <c r="Q119" s="40">
        <v>0</v>
      </c>
      <c r="R119" s="78">
        <v>879801.85000000009</v>
      </c>
      <c r="S119" s="41">
        <f t="shared" si="9"/>
        <v>4437865.3699999992</v>
      </c>
    </row>
    <row r="120" spans="1:19" ht="13.2" x14ac:dyDescent="0.25">
      <c r="A120" s="11" t="s">
        <v>235</v>
      </c>
      <c r="B120" s="5" t="s">
        <v>236</v>
      </c>
      <c r="C120" s="20">
        <v>6080413</v>
      </c>
      <c r="D120" s="20">
        <v>124368</v>
      </c>
      <c r="E120" s="20">
        <v>8833</v>
      </c>
      <c r="F120" s="8">
        <v>3141772.5999999973</v>
      </c>
      <c r="G120" s="8">
        <v>4724</v>
      </c>
      <c r="H120" s="8">
        <v>37700</v>
      </c>
      <c r="I120" s="8">
        <v>171587.5</v>
      </c>
      <c r="J120" s="50">
        <v>199662.45</v>
      </c>
      <c r="K120" s="36">
        <f t="shared" si="7"/>
        <v>9369735.6499999985</v>
      </c>
      <c r="L120" s="15">
        <v>73927.63</v>
      </c>
      <c r="M120" s="15">
        <v>18300</v>
      </c>
      <c r="N120" s="16">
        <v>8185.32</v>
      </c>
      <c r="O120" s="16">
        <v>1630.38</v>
      </c>
      <c r="P120" s="39">
        <f t="shared" si="8"/>
        <v>102043.33000000002</v>
      </c>
      <c r="Q120" s="40">
        <v>0</v>
      </c>
      <c r="R120" s="78">
        <v>183549.53</v>
      </c>
      <c r="S120" s="41">
        <f t="shared" si="9"/>
        <v>9655328.5099999979</v>
      </c>
    </row>
    <row r="121" spans="1:19" ht="13.2" x14ac:dyDescent="0.25">
      <c r="A121" s="11" t="s">
        <v>237</v>
      </c>
      <c r="B121" s="5" t="s">
        <v>238</v>
      </c>
      <c r="C121" s="20">
        <v>2615455</v>
      </c>
      <c r="D121" s="20">
        <v>53662</v>
      </c>
      <c r="E121" s="20">
        <v>3811</v>
      </c>
      <c r="F121" s="8">
        <v>2012985.6099999989</v>
      </c>
      <c r="G121" s="8">
        <v>2713</v>
      </c>
      <c r="H121" s="8">
        <v>21660</v>
      </c>
      <c r="I121" s="8">
        <v>71050</v>
      </c>
      <c r="J121" s="50">
        <v>294810.5</v>
      </c>
      <c r="K121" s="36">
        <f t="shared" si="7"/>
        <v>4486526.1099999994</v>
      </c>
      <c r="L121" s="15">
        <v>74345.38</v>
      </c>
      <c r="M121" s="15">
        <v>18300</v>
      </c>
      <c r="N121" s="16">
        <v>4389.3599999999997</v>
      </c>
      <c r="O121" s="16">
        <v>874.29</v>
      </c>
      <c r="P121" s="39">
        <f t="shared" si="8"/>
        <v>97909.03</v>
      </c>
      <c r="Q121" s="40">
        <v>0</v>
      </c>
      <c r="R121" s="78">
        <v>482253.09</v>
      </c>
      <c r="S121" s="41">
        <f t="shared" si="9"/>
        <v>5066688.2299999995</v>
      </c>
    </row>
    <row r="122" spans="1:19" ht="13.2" x14ac:dyDescent="0.25">
      <c r="A122" s="11" t="s">
        <v>239</v>
      </c>
      <c r="B122" s="5" t="s">
        <v>240</v>
      </c>
      <c r="C122" s="20">
        <v>2176796</v>
      </c>
      <c r="D122" s="20">
        <v>44645</v>
      </c>
      <c r="E122" s="20">
        <v>3171</v>
      </c>
      <c r="F122" s="8">
        <v>1502516.8799999985</v>
      </c>
      <c r="G122" s="8">
        <v>2173</v>
      </c>
      <c r="H122" s="8">
        <v>17372</v>
      </c>
      <c r="I122" s="8">
        <v>65100</v>
      </c>
      <c r="J122" s="50">
        <v>594190.10000000009</v>
      </c>
      <c r="K122" s="36">
        <f t="shared" si="7"/>
        <v>3217583.7799999984</v>
      </c>
      <c r="L122" s="15">
        <v>61666.38</v>
      </c>
      <c r="M122" s="15">
        <v>18300</v>
      </c>
      <c r="N122" s="16">
        <v>3176.5</v>
      </c>
      <c r="O122" s="16">
        <v>632.71</v>
      </c>
      <c r="P122" s="39">
        <f t="shared" si="8"/>
        <v>83775.590000000011</v>
      </c>
      <c r="Q122" s="40">
        <v>0</v>
      </c>
      <c r="R122" s="78">
        <v>258710.65000000002</v>
      </c>
      <c r="S122" s="41">
        <f t="shared" si="9"/>
        <v>3560070.0199999982</v>
      </c>
    </row>
    <row r="123" spans="1:19" ht="13.2" x14ac:dyDescent="0.25">
      <c r="A123" s="11" t="s">
        <v>241</v>
      </c>
      <c r="B123" s="5" t="s">
        <v>242</v>
      </c>
      <c r="C123" s="20">
        <v>3774108</v>
      </c>
      <c r="D123" s="20">
        <v>77048</v>
      </c>
      <c r="E123" s="20">
        <v>5473</v>
      </c>
      <c r="F123" s="8">
        <v>2986383.1399999973</v>
      </c>
      <c r="G123" s="8">
        <v>4222</v>
      </c>
      <c r="H123" s="8">
        <v>33696</v>
      </c>
      <c r="I123" s="8">
        <v>150070.54999999999</v>
      </c>
      <c r="J123" s="50">
        <v>541836.37</v>
      </c>
      <c r="K123" s="36">
        <f t="shared" si="7"/>
        <v>6489164.3199999966</v>
      </c>
      <c r="L123" s="15">
        <v>121357.91</v>
      </c>
      <c r="M123" s="15">
        <v>18300</v>
      </c>
      <c r="N123" s="16">
        <v>5296.9</v>
      </c>
      <c r="O123" s="16">
        <v>1055.06</v>
      </c>
      <c r="P123" s="39">
        <f t="shared" si="8"/>
        <v>146009.87</v>
      </c>
      <c r="Q123" s="40">
        <v>0</v>
      </c>
      <c r="R123" s="78">
        <v>184328.39</v>
      </c>
      <c r="S123" s="41">
        <f t="shared" si="9"/>
        <v>6819502.5799999963</v>
      </c>
    </row>
    <row r="124" spans="1:19" ht="13.2" x14ac:dyDescent="0.25">
      <c r="A124" s="11" t="s">
        <v>243</v>
      </c>
      <c r="B124" s="5" t="s">
        <v>244</v>
      </c>
      <c r="C124" s="20">
        <v>8126319</v>
      </c>
      <c r="D124" s="20">
        <v>164732</v>
      </c>
      <c r="E124" s="20">
        <v>11700</v>
      </c>
      <c r="F124" s="8">
        <v>4527622.0800000085</v>
      </c>
      <c r="G124" s="8">
        <v>7119</v>
      </c>
      <c r="H124" s="8">
        <v>56820</v>
      </c>
      <c r="I124" s="8">
        <v>300809</v>
      </c>
      <c r="J124" s="50">
        <v>559680.71</v>
      </c>
      <c r="K124" s="36">
        <f t="shared" si="7"/>
        <v>12635440.370000008</v>
      </c>
      <c r="L124" s="15">
        <v>121357.73999999999</v>
      </c>
      <c r="M124" s="15">
        <v>18300</v>
      </c>
      <c r="N124" s="16">
        <v>13155.3</v>
      </c>
      <c r="O124" s="16">
        <v>2620.3200000000002</v>
      </c>
      <c r="P124" s="39">
        <f t="shared" si="8"/>
        <v>155433.35999999999</v>
      </c>
      <c r="Q124" s="40">
        <v>0</v>
      </c>
      <c r="R124" s="78">
        <v>149512.74</v>
      </c>
      <c r="S124" s="41">
        <f t="shared" si="9"/>
        <v>12940386.470000008</v>
      </c>
    </row>
    <row r="125" spans="1:19" ht="13.2" x14ac:dyDescent="0.25">
      <c r="A125" s="11" t="s">
        <v>245</v>
      </c>
      <c r="B125" s="5" t="s">
        <v>246</v>
      </c>
      <c r="C125" s="20">
        <v>3751575</v>
      </c>
      <c r="D125" s="20">
        <v>76985</v>
      </c>
      <c r="E125" s="20">
        <v>5468</v>
      </c>
      <c r="F125" s="8">
        <v>2462682.1199999982</v>
      </c>
      <c r="G125" s="8">
        <v>3784</v>
      </c>
      <c r="H125" s="8">
        <v>30180</v>
      </c>
      <c r="I125" s="8">
        <v>109371</v>
      </c>
      <c r="J125" s="50">
        <v>318448</v>
      </c>
      <c r="K125" s="36">
        <f t="shared" si="7"/>
        <v>6121597.1199999982</v>
      </c>
      <c r="L125" s="15">
        <v>74546.73</v>
      </c>
      <c r="M125" s="15">
        <v>18300</v>
      </c>
      <c r="N125" s="16">
        <v>5775.48</v>
      </c>
      <c r="O125" s="16">
        <v>1150.3800000000001</v>
      </c>
      <c r="P125" s="39">
        <f t="shared" si="8"/>
        <v>99772.59</v>
      </c>
      <c r="Q125" s="40">
        <v>0</v>
      </c>
      <c r="R125" s="78">
        <v>2687080.9000000004</v>
      </c>
      <c r="S125" s="41">
        <f t="shared" si="9"/>
        <v>8908450.6099999994</v>
      </c>
    </row>
    <row r="126" spans="1:19" ht="13.2" x14ac:dyDescent="0.25">
      <c r="A126" s="11" t="s">
        <v>247</v>
      </c>
      <c r="B126" s="5" t="s">
        <v>248</v>
      </c>
      <c r="C126" s="20">
        <v>8561220</v>
      </c>
      <c r="D126" s="20">
        <v>175967</v>
      </c>
      <c r="E126" s="20">
        <v>12498</v>
      </c>
      <c r="F126" s="8">
        <v>5788025.1400000257</v>
      </c>
      <c r="G126" s="8">
        <v>8485</v>
      </c>
      <c r="H126" s="8">
        <v>67780</v>
      </c>
      <c r="I126" s="8">
        <v>298820.5</v>
      </c>
      <c r="J126" s="50">
        <v>890568.08000000019</v>
      </c>
      <c r="K126" s="36">
        <f t="shared" si="7"/>
        <v>14022227.560000027</v>
      </c>
      <c r="L126" s="15">
        <v>119279.01</v>
      </c>
      <c r="M126" s="15">
        <v>18300</v>
      </c>
      <c r="N126" s="16">
        <v>13424.62</v>
      </c>
      <c r="O126" s="16">
        <v>2673.97</v>
      </c>
      <c r="P126" s="39">
        <f t="shared" si="8"/>
        <v>153677.6</v>
      </c>
      <c r="Q126" s="40">
        <v>0</v>
      </c>
      <c r="R126" s="78">
        <v>1412411.91</v>
      </c>
      <c r="S126" s="41">
        <f t="shared" si="9"/>
        <v>15588317.070000026</v>
      </c>
    </row>
    <row r="127" spans="1:19" ht="13.2" x14ac:dyDescent="0.25">
      <c r="A127" s="11" t="s">
        <v>249</v>
      </c>
      <c r="B127" s="5" t="s">
        <v>250</v>
      </c>
      <c r="C127" s="20">
        <v>3852871</v>
      </c>
      <c r="D127" s="20">
        <v>78325</v>
      </c>
      <c r="E127" s="20">
        <v>5563</v>
      </c>
      <c r="F127" s="8">
        <v>3021804.1599999974</v>
      </c>
      <c r="G127" s="8">
        <v>4109</v>
      </c>
      <c r="H127" s="8">
        <v>32896</v>
      </c>
      <c r="I127" s="8">
        <v>99487.5</v>
      </c>
      <c r="J127" s="50">
        <v>914304.18</v>
      </c>
      <c r="K127" s="36">
        <f t="shared" si="7"/>
        <v>6180751.4799999977</v>
      </c>
      <c r="L127" s="15">
        <v>74546.73</v>
      </c>
      <c r="M127" s="15">
        <v>18300</v>
      </c>
      <c r="N127" s="16">
        <v>4973.74</v>
      </c>
      <c r="O127" s="16">
        <v>990.69</v>
      </c>
      <c r="P127" s="39">
        <f t="shared" si="8"/>
        <v>98811.16</v>
      </c>
      <c r="Q127" s="40">
        <v>0</v>
      </c>
      <c r="R127" s="78">
        <v>127692.63999999998</v>
      </c>
      <c r="S127" s="41">
        <f t="shared" si="9"/>
        <v>6407255.2799999975</v>
      </c>
    </row>
    <row r="128" spans="1:19" ht="13.2" x14ac:dyDescent="0.25">
      <c r="A128" s="11" t="s">
        <v>251</v>
      </c>
      <c r="B128" s="5" t="s">
        <v>252</v>
      </c>
      <c r="C128" s="20">
        <v>10238211</v>
      </c>
      <c r="D128" s="20">
        <v>205554</v>
      </c>
      <c r="E128" s="20">
        <v>14600</v>
      </c>
      <c r="F128" s="8">
        <v>4663044.9100000085</v>
      </c>
      <c r="G128" s="8">
        <v>7530</v>
      </c>
      <c r="H128" s="8">
        <v>60392</v>
      </c>
      <c r="I128" s="8">
        <v>352625</v>
      </c>
      <c r="J128" s="50">
        <v>377662.60000000003</v>
      </c>
      <c r="K128" s="36">
        <f t="shared" si="7"/>
        <v>15164294.310000008</v>
      </c>
      <c r="L128" s="15">
        <v>105543.62</v>
      </c>
      <c r="M128" s="15">
        <v>18300</v>
      </c>
      <c r="N128" s="16">
        <v>13240.82</v>
      </c>
      <c r="O128" s="16">
        <v>2637.36</v>
      </c>
      <c r="P128" s="39">
        <f t="shared" si="8"/>
        <v>139721.79999999999</v>
      </c>
      <c r="Q128" s="40">
        <v>0</v>
      </c>
      <c r="R128" s="78">
        <v>832351.29999999993</v>
      </c>
      <c r="S128" s="41">
        <f t="shared" si="9"/>
        <v>16136367.410000009</v>
      </c>
    </row>
    <row r="129" spans="1:19" ht="13.2" x14ac:dyDescent="0.25">
      <c r="A129" s="11" t="s">
        <v>253</v>
      </c>
      <c r="B129" s="5" t="s">
        <v>254</v>
      </c>
      <c r="C129" s="20">
        <v>4436334</v>
      </c>
      <c r="D129" s="20">
        <v>89490</v>
      </c>
      <c r="E129" s="20">
        <v>6356</v>
      </c>
      <c r="F129" s="8">
        <v>2191786.549999998</v>
      </c>
      <c r="G129" s="8">
        <v>3296</v>
      </c>
      <c r="H129" s="8">
        <v>26340</v>
      </c>
      <c r="I129" s="8">
        <v>74550</v>
      </c>
      <c r="J129" s="50">
        <v>612875.08000000007</v>
      </c>
      <c r="K129" s="36">
        <f t="shared" si="7"/>
        <v>6215277.4699999979</v>
      </c>
      <c r="L129" s="15">
        <v>73553.62</v>
      </c>
      <c r="M129" s="15">
        <v>18300</v>
      </c>
      <c r="N129" s="16">
        <v>4489.68</v>
      </c>
      <c r="O129" s="16">
        <v>894.27</v>
      </c>
      <c r="P129" s="39">
        <f t="shared" si="8"/>
        <v>97237.569999999992</v>
      </c>
      <c r="Q129" s="40">
        <v>0</v>
      </c>
      <c r="R129" s="78">
        <v>363899.13999999996</v>
      </c>
      <c r="S129" s="41">
        <f t="shared" si="9"/>
        <v>6676414.1799999978</v>
      </c>
    </row>
    <row r="130" spans="1:19" ht="13.2" x14ac:dyDescent="0.25">
      <c r="A130" s="11" t="s">
        <v>255</v>
      </c>
      <c r="B130" s="5" t="s">
        <v>256</v>
      </c>
      <c r="C130" s="20">
        <v>1901998</v>
      </c>
      <c r="D130" s="20">
        <v>38472</v>
      </c>
      <c r="E130" s="20">
        <v>2733</v>
      </c>
      <c r="F130" s="8">
        <v>1063629.6799999995</v>
      </c>
      <c r="G130" s="8">
        <v>1737</v>
      </c>
      <c r="H130" s="8">
        <v>13904</v>
      </c>
      <c r="I130" s="8">
        <v>85050</v>
      </c>
      <c r="J130" s="50">
        <v>226953.61</v>
      </c>
      <c r="K130" s="36">
        <f t="shared" si="7"/>
        <v>2880570.07</v>
      </c>
      <c r="L130" s="15">
        <v>61835.780000000006</v>
      </c>
      <c r="M130" s="15">
        <v>18300</v>
      </c>
      <c r="N130" s="16">
        <v>3103.84</v>
      </c>
      <c r="O130" s="16">
        <v>618.23</v>
      </c>
      <c r="P130" s="39">
        <f t="shared" si="8"/>
        <v>83857.849999999991</v>
      </c>
      <c r="Q130" s="40">
        <v>0</v>
      </c>
      <c r="R130" s="78">
        <v>1419653.0800000003</v>
      </c>
      <c r="S130" s="41">
        <f t="shared" si="9"/>
        <v>4384081</v>
      </c>
    </row>
    <row r="131" spans="1:19" ht="13.2" x14ac:dyDescent="0.25">
      <c r="A131" s="11" t="s">
        <v>257</v>
      </c>
      <c r="B131" s="5" t="s">
        <v>258</v>
      </c>
      <c r="C131" s="20">
        <v>6686675</v>
      </c>
      <c r="D131" s="20">
        <v>135880</v>
      </c>
      <c r="E131" s="20">
        <v>9651</v>
      </c>
      <c r="F131" s="8">
        <v>4460189.6700000083</v>
      </c>
      <c r="G131" s="8">
        <v>7234</v>
      </c>
      <c r="H131" s="8">
        <v>57880</v>
      </c>
      <c r="I131" s="8">
        <v>345533.5</v>
      </c>
      <c r="J131" s="50">
        <v>481312.85999999993</v>
      </c>
      <c r="K131" s="36">
        <f t="shared" si="7"/>
        <v>11221730.31000001</v>
      </c>
      <c r="L131" s="15">
        <v>121690.42</v>
      </c>
      <c r="M131" s="15">
        <v>18300</v>
      </c>
      <c r="N131" s="16">
        <v>12216.07</v>
      </c>
      <c r="O131" s="16">
        <v>2433.2399999999998</v>
      </c>
      <c r="P131" s="39">
        <f t="shared" si="8"/>
        <v>154639.72999999998</v>
      </c>
      <c r="Q131" s="40">
        <v>0</v>
      </c>
      <c r="R131" s="78">
        <v>339884.70999999996</v>
      </c>
      <c r="S131" s="41">
        <f t="shared" si="9"/>
        <v>11716254.750000011</v>
      </c>
    </row>
    <row r="132" spans="1:19" ht="13.2" x14ac:dyDescent="0.25">
      <c r="A132" s="11" t="s">
        <v>259</v>
      </c>
      <c r="B132" s="5" t="s">
        <v>260</v>
      </c>
      <c r="C132" s="20">
        <v>28584583</v>
      </c>
      <c r="D132" s="20">
        <v>575327</v>
      </c>
      <c r="E132" s="20">
        <v>40864</v>
      </c>
      <c r="F132" s="8">
        <v>12695968.44000004</v>
      </c>
      <c r="G132" s="8">
        <v>18407</v>
      </c>
      <c r="H132" s="8">
        <v>146896</v>
      </c>
      <c r="I132" s="8">
        <v>669124.5</v>
      </c>
      <c r="J132" s="50">
        <v>871672.9</v>
      </c>
      <c r="K132" s="36">
        <f t="shared" si="7"/>
        <v>41859497.040000044</v>
      </c>
      <c r="L132" s="15">
        <v>144123.51</v>
      </c>
      <c r="M132" s="15">
        <v>18300</v>
      </c>
      <c r="N132" s="16">
        <v>38645.870000000003</v>
      </c>
      <c r="O132" s="16">
        <v>7697.63</v>
      </c>
      <c r="P132" s="39">
        <f t="shared" ref="P132:P162" si="10">SUM(L132:O132)</f>
        <v>208767.01</v>
      </c>
      <c r="Q132" s="40">
        <v>0</v>
      </c>
      <c r="R132" s="78">
        <v>434321.53999999992</v>
      </c>
      <c r="S132" s="41">
        <f t="shared" ref="S132:S163" si="11">SUM(K132+P132+Q132+R132)</f>
        <v>42502585.590000041</v>
      </c>
    </row>
    <row r="133" spans="1:19" ht="13.2" x14ac:dyDescent="0.25">
      <c r="A133" s="11" t="s">
        <v>261</v>
      </c>
      <c r="B133" s="5" t="s">
        <v>262</v>
      </c>
      <c r="C133" s="20">
        <v>3370186</v>
      </c>
      <c r="D133" s="20">
        <v>68767</v>
      </c>
      <c r="E133" s="20">
        <v>4884</v>
      </c>
      <c r="F133" s="8">
        <v>1885085.7699999996</v>
      </c>
      <c r="G133" s="8">
        <v>3000</v>
      </c>
      <c r="H133" s="8">
        <v>24000</v>
      </c>
      <c r="I133" s="8">
        <v>91855.02</v>
      </c>
      <c r="J133" s="50">
        <v>161809.38999999998</v>
      </c>
      <c r="K133" s="36">
        <f t="shared" ref="K133:K174" si="12">(C133+D133+E133+F133+G133+H133+I133-J133)</f>
        <v>5285968.3999999994</v>
      </c>
      <c r="L133" s="15">
        <v>72998.539999999994</v>
      </c>
      <c r="M133" s="15">
        <v>18300</v>
      </c>
      <c r="N133" s="16">
        <v>5504.76</v>
      </c>
      <c r="O133" s="16">
        <v>1096.46</v>
      </c>
      <c r="P133" s="39">
        <f t="shared" si="10"/>
        <v>97899.76</v>
      </c>
      <c r="Q133" s="40">
        <v>0</v>
      </c>
      <c r="R133" s="78">
        <v>215362.67</v>
      </c>
      <c r="S133" s="41">
        <f t="shared" si="11"/>
        <v>5599230.8299999991</v>
      </c>
    </row>
    <row r="134" spans="1:19" ht="13.2" x14ac:dyDescent="0.25">
      <c r="A134" s="11" t="s">
        <v>263</v>
      </c>
      <c r="B134" s="5" t="s">
        <v>264</v>
      </c>
      <c r="C134" s="20">
        <v>12150279</v>
      </c>
      <c r="D134" s="20">
        <v>246635</v>
      </c>
      <c r="E134" s="20">
        <v>17518</v>
      </c>
      <c r="F134" s="8">
        <v>6914840.0900000418</v>
      </c>
      <c r="G134" s="8">
        <v>10325</v>
      </c>
      <c r="H134" s="8">
        <v>82436</v>
      </c>
      <c r="I134" s="8">
        <v>425775</v>
      </c>
      <c r="J134" s="50">
        <v>941632.77</v>
      </c>
      <c r="K134" s="36">
        <f t="shared" si="12"/>
        <v>18906175.320000041</v>
      </c>
      <c r="L134" s="15">
        <v>125617.48999999999</v>
      </c>
      <c r="M134" s="15">
        <v>18300</v>
      </c>
      <c r="N134" s="16">
        <v>14386.33</v>
      </c>
      <c r="O134" s="16">
        <v>2865.52</v>
      </c>
      <c r="P134" s="39">
        <f t="shared" si="10"/>
        <v>161169.33999999997</v>
      </c>
      <c r="Q134" s="40">
        <v>0</v>
      </c>
      <c r="R134" s="78">
        <v>430227.20000000001</v>
      </c>
      <c r="S134" s="41">
        <f t="shared" si="11"/>
        <v>19497571.86000004</v>
      </c>
    </row>
    <row r="135" spans="1:19" ht="13.2" x14ac:dyDescent="0.25">
      <c r="A135" s="11" t="s">
        <v>265</v>
      </c>
      <c r="B135" s="5" t="s">
        <v>266</v>
      </c>
      <c r="C135" s="20">
        <v>1373831</v>
      </c>
      <c r="D135" s="20">
        <v>28220</v>
      </c>
      <c r="E135" s="20">
        <v>2004</v>
      </c>
      <c r="F135" s="8">
        <v>978415.65999999922</v>
      </c>
      <c r="G135" s="8">
        <v>1775</v>
      </c>
      <c r="H135" s="8">
        <v>14188</v>
      </c>
      <c r="I135" s="8">
        <v>24325</v>
      </c>
      <c r="J135" s="50">
        <v>299133.49</v>
      </c>
      <c r="K135" s="36">
        <f t="shared" si="12"/>
        <v>2123625.169999999</v>
      </c>
      <c r="L135" s="15">
        <v>61835.780000000006</v>
      </c>
      <c r="M135" s="15">
        <v>18300</v>
      </c>
      <c r="N135" s="16">
        <v>1988.79</v>
      </c>
      <c r="O135" s="16">
        <v>396.13</v>
      </c>
      <c r="P135" s="39">
        <f t="shared" si="10"/>
        <v>82520.7</v>
      </c>
      <c r="Q135" s="40">
        <v>0</v>
      </c>
      <c r="R135" s="78">
        <v>220598.34</v>
      </c>
      <c r="S135" s="41">
        <f t="shared" si="11"/>
        <v>2426744.209999999</v>
      </c>
    </row>
    <row r="136" spans="1:19" ht="13.2" x14ac:dyDescent="0.25">
      <c r="A136" s="11" t="s">
        <v>267</v>
      </c>
      <c r="B136" s="5" t="s">
        <v>268</v>
      </c>
      <c r="C136" s="20">
        <v>7491748</v>
      </c>
      <c r="D136" s="20">
        <v>152263</v>
      </c>
      <c r="E136" s="20">
        <v>10815</v>
      </c>
      <c r="F136" s="8">
        <v>3915932.0700000026</v>
      </c>
      <c r="G136" s="8">
        <v>5507</v>
      </c>
      <c r="H136" s="8">
        <v>43908</v>
      </c>
      <c r="I136" s="8">
        <v>170887.5</v>
      </c>
      <c r="J136" s="50">
        <v>525381.82000000007</v>
      </c>
      <c r="K136" s="36">
        <f t="shared" si="12"/>
        <v>11265678.750000002</v>
      </c>
      <c r="L136" s="15">
        <v>74546.73</v>
      </c>
      <c r="M136" s="15">
        <v>18300</v>
      </c>
      <c r="N136" s="16">
        <v>8915.2900000000009</v>
      </c>
      <c r="O136" s="16">
        <v>1775.78</v>
      </c>
      <c r="P136" s="39">
        <f t="shared" si="10"/>
        <v>103537.79999999999</v>
      </c>
      <c r="Q136" s="40">
        <v>0</v>
      </c>
      <c r="R136" s="78">
        <v>849956.19000000006</v>
      </c>
      <c r="S136" s="41">
        <f t="shared" si="11"/>
        <v>12219172.740000002</v>
      </c>
    </row>
    <row r="137" spans="1:19" ht="13.2" x14ac:dyDescent="0.25">
      <c r="A137" s="11" t="s">
        <v>269</v>
      </c>
      <c r="B137" s="5" t="s">
        <v>270</v>
      </c>
      <c r="C137" s="20">
        <v>1835522</v>
      </c>
      <c r="D137" s="20">
        <v>37699</v>
      </c>
      <c r="E137" s="20">
        <v>2678</v>
      </c>
      <c r="F137" s="8">
        <v>942289.4599999995</v>
      </c>
      <c r="G137" s="8">
        <v>1345</v>
      </c>
      <c r="H137" s="8">
        <v>10712</v>
      </c>
      <c r="I137" s="8">
        <v>37537.5</v>
      </c>
      <c r="J137" s="50">
        <v>96487.39</v>
      </c>
      <c r="K137" s="36">
        <f t="shared" si="12"/>
        <v>2771295.5699999994</v>
      </c>
      <c r="L137" s="15">
        <v>61664.18</v>
      </c>
      <c r="M137" s="15">
        <v>18300</v>
      </c>
      <c r="N137" s="16">
        <v>2345.87</v>
      </c>
      <c r="O137" s="16">
        <v>467.26</v>
      </c>
      <c r="P137" s="39">
        <f t="shared" si="10"/>
        <v>82777.309999999983</v>
      </c>
      <c r="Q137" s="40">
        <v>0</v>
      </c>
      <c r="R137" s="78">
        <v>132199.01</v>
      </c>
      <c r="S137" s="41">
        <f t="shared" si="11"/>
        <v>2986271.8899999997</v>
      </c>
    </row>
    <row r="138" spans="1:19" ht="13.2" x14ac:dyDescent="0.25">
      <c r="A138" s="11" t="s">
        <v>271</v>
      </c>
      <c r="B138" s="5" t="s">
        <v>272</v>
      </c>
      <c r="C138" s="20">
        <v>1566907</v>
      </c>
      <c r="D138" s="20">
        <v>31193</v>
      </c>
      <c r="E138" s="20">
        <v>2216</v>
      </c>
      <c r="F138" s="8">
        <v>960789.75999999908</v>
      </c>
      <c r="G138" s="8">
        <v>1467</v>
      </c>
      <c r="H138" s="8">
        <v>11708</v>
      </c>
      <c r="I138" s="8">
        <v>53287.5</v>
      </c>
      <c r="J138" s="50">
        <v>112674.25000000001</v>
      </c>
      <c r="K138" s="36">
        <f t="shared" si="12"/>
        <v>2514894.0099999988</v>
      </c>
      <c r="L138" s="15">
        <v>57774.32</v>
      </c>
      <c r="M138" s="15">
        <v>18300</v>
      </c>
      <c r="N138" s="16">
        <v>1989.05</v>
      </c>
      <c r="O138" s="16">
        <v>396.19</v>
      </c>
      <c r="P138" s="39">
        <f t="shared" si="10"/>
        <v>78459.560000000012</v>
      </c>
      <c r="Q138" s="40">
        <v>0</v>
      </c>
      <c r="R138" s="78">
        <v>426747.88999999996</v>
      </c>
      <c r="S138" s="41">
        <f t="shared" si="11"/>
        <v>3020101.459999999</v>
      </c>
    </row>
    <row r="139" spans="1:19" ht="13.2" x14ac:dyDescent="0.25">
      <c r="A139" s="11" t="s">
        <v>273</v>
      </c>
      <c r="B139" s="5" t="s">
        <v>274</v>
      </c>
      <c r="C139" s="20">
        <v>3994358</v>
      </c>
      <c r="D139" s="20">
        <v>81227</v>
      </c>
      <c r="E139" s="20">
        <v>5769</v>
      </c>
      <c r="F139" s="8">
        <v>2574477.8799999966</v>
      </c>
      <c r="G139" s="8">
        <v>3738</v>
      </c>
      <c r="H139" s="8">
        <v>29924</v>
      </c>
      <c r="I139" s="8">
        <v>150850</v>
      </c>
      <c r="J139" s="50">
        <v>234029.22000000003</v>
      </c>
      <c r="K139" s="36">
        <f t="shared" si="12"/>
        <v>6606314.6599999974</v>
      </c>
      <c r="L139" s="15">
        <v>61835.780000000006</v>
      </c>
      <c r="M139" s="15">
        <v>18300</v>
      </c>
      <c r="N139" s="16">
        <v>6818.31</v>
      </c>
      <c r="O139" s="16">
        <v>1358.1</v>
      </c>
      <c r="P139" s="39">
        <f t="shared" si="10"/>
        <v>88312.19</v>
      </c>
      <c r="Q139" s="40">
        <v>0</v>
      </c>
      <c r="R139" s="78">
        <v>148619.38</v>
      </c>
      <c r="S139" s="41">
        <f t="shared" si="11"/>
        <v>6843246.2299999977</v>
      </c>
    </row>
    <row r="140" spans="1:19" ht="13.2" x14ac:dyDescent="0.25">
      <c r="A140" s="11" t="s">
        <v>275</v>
      </c>
      <c r="B140" s="5" t="s">
        <v>276</v>
      </c>
      <c r="C140" s="20">
        <v>7282200</v>
      </c>
      <c r="D140" s="20">
        <v>148725</v>
      </c>
      <c r="E140" s="20">
        <v>10563</v>
      </c>
      <c r="F140" s="8">
        <v>3934192.21</v>
      </c>
      <c r="G140" s="8">
        <v>7227</v>
      </c>
      <c r="H140" s="8">
        <v>58100</v>
      </c>
      <c r="I140" s="8">
        <v>368025</v>
      </c>
      <c r="J140" s="50">
        <v>703405.51</v>
      </c>
      <c r="K140" s="36">
        <f t="shared" si="12"/>
        <v>11105626.700000001</v>
      </c>
      <c r="L140" s="15">
        <v>121690.42</v>
      </c>
      <c r="M140" s="15">
        <v>18300</v>
      </c>
      <c r="N140" s="16">
        <v>11216.72</v>
      </c>
      <c r="O140" s="16">
        <v>2234.19</v>
      </c>
      <c r="P140" s="39">
        <f t="shared" si="10"/>
        <v>153441.32999999999</v>
      </c>
      <c r="Q140" s="40">
        <v>0</v>
      </c>
      <c r="R140" s="78">
        <v>1608146.29</v>
      </c>
      <c r="S140" s="41">
        <f t="shared" si="11"/>
        <v>12867214.32</v>
      </c>
    </row>
    <row r="141" spans="1:19" ht="13.2" x14ac:dyDescent="0.25">
      <c r="A141" s="11" t="s">
        <v>277</v>
      </c>
      <c r="B141" s="5" t="s">
        <v>278</v>
      </c>
      <c r="C141" s="20">
        <v>15950844</v>
      </c>
      <c r="D141" s="20">
        <v>325799</v>
      </c>
      <c r="E141" s="20">
        <v>23140</v>
      </c>
      <c r="F141" s="8">
        <v>9018950.0900000427</v>
      </c>
      <c r="G141" s="8">
        <v>14967</v>
      </c>
      <c r="H141" s="8">
        <v>119572</v>
      </c>
      <c r="I141" s="8">
        <v>647850</v>
      </c>
      <c r="J141" s="50">
        <v>1026866.8400000001</v>
      </c>
      <c r="K141" s="36">
        <f t="shared" si="12"/>
        <v>25074255.250000041</v>
      </c>
      <c r="L141" s="15">
        <v>131678.40000000002</v>
      </c>
      <c r="M141" s="15">
        <v>18300</v>
      </c>
      <c r="N141" s="16">
        <v>24183.73</v>
      </c>
      <c r="O141" s="16">
        <v>4817.01</v>
      </c>
      <c r="P141" s="39">
        <f t="shared" si="10"/>
        <v>178979.14000000004</v>
      </c>
      <c r="Q141" s="40">
        <v>0</v>
      </c>
      <c r="R141" s="78">
        <v>3371450.2099999995</v>
      </c>
      <c r="S141" s="41">
        <f t="shared" si="11"/>
        <v>28624684.600000042</v>
      </c>
    </row>
    <row r="142" spans="1:19" ht="13.2" x14ac:dyDescent="0.25">
      <c r="A142" s="11" t="s">
        <v>279</v>
      </c>
      <c r="B142" s="5" t="s">
        <v>280</v>
      </c>
      <c r="C142" s="20">
        <v>3197386</v>
      </c>
      <c r="D142" s="20">
        <v>65153</v>
      </c>
      <c r="E142" s="20">
        <v>4628</v>
      </c>
      <c r="F142" s="8">
        <v>1269729.2599999998</v>
      </c>
      <c r="G142" s="8">
        <v>1810</v>
      </c>
      <c r="H142" s="8">
        <v>14456</v>
      </c>
      <c r="I142" s="8">
        <v>71050</v>
      </c>
      <c r="J142" s="50">
        <v>74629.469999999987</v>
      </c>
      <c r="K142" s="36">
        <f t="shared" si="12"/>
        <v>4549582.79</v>
      </c>
      <c r="L142" s="15">
        <v>61835.780000000006</v>
      </c>
      <c r="M142" s="15">
        <v>18300</v>
      </c>
      <c r="N142" s="16">
        <v>3604.96</v>
      </c>
      <c r="O142" s="16">
        <v>718.05</v>
      </c>
      <c r="P142" s="39">
        <f t="shared" si="10"/>
        <v>84458.790000000008</v>
      </c>
      <c r="Q142" s="40">
        <v>0</v>
      </c>
      <c r="R142" s="78">
        <v>115246.2</v>
      </c>
      <c r="S142" s="41">
        <f t="shared" si="11"/>
        <v>4749287.78</v>
      </c>
    </row>
    <row r="143" spans="1:19" ht="13.2" x14ac:dyDescent="0.25">
      <c r="A143" s="11" t="s">
        <v>281</v>
      </c>
      <c r="B143" s="5" t="s">
        <v>282</v>
      </c>
      <c r="C143" s="20">
        <v>1087104</v>
      </c>
      <c r="D143" s="20">
        <v>22110</v>
      </c>
      <c r="E143" s="20">
        <v>1570</v>
      </c>
      <c r="F143" s="8">
        <v>677585.50999999943</v>
      </c>
      <c r="G143" s="8">
        <v>989</v>
      </c>
      <c r="H143" s="8">
        <v>7900</v>
      </c>
      <c r="I143" s="8">
        <v>16100</v>
      </c>
      <c r="J143" s="50">
        <v>250090.88</v>
      </c>
      <c r="K143" s="36">
        <f t="shared" si="12"/>
        <v>1563267.6299999994</v>
      </c>
      <c r="L143" s="15">
        <v>57604.920000000006</v>
      </c>
      <c r="M143" s="15">
        <v>18300</v>
      </c>
      <c r="N143" s="16">
        <v>1651.92</v>
      </c>
      <c r="O143" s="16">
        <v>329.04</v>
      </c>
      <c r="P143" s="39">
        <f t="shared" si="10"/>
        <v>77885.88</v>
      </c>
      <c r="Q143" s="40">
        <v>0</v>
      </c>
      <c r="R143" s="78">
        <v>54099.17</v>
      </c>
      <c r="S143" s="41">
        <f t="shared" si="11"/>
        <v>1695252.6799999992</v>
      </c>
    </row>
    <row r="144" spans="1:19" ht="13.2" x14ac:dyDescent="0.25">
      <c r="A144" s="11" t="s">
        <v>283</v>
      </c>
      <c r="B144" s="5" t="s">
        <v>284</v>
      </c>
      <c r="C144" s="20">
        <v>4191909</v>
      </c>
      <c r="D144" s="20">
        <v>85216</v>
      </c>
      <c r="E144" s="20">
        <v>6053</v>
      </c>
      <c r="F144" s="8">
        <v>2433956.4799999981</v>
      </c>
      <c r="G144" s="8">
        <v>4215</v>
      </c>
      <c r="H144" s="8">
        <v>33616</v>
      </c>
      <c r="I144" s="8">
        <v>223912.5</v>
      </c>
      <c r="J144" s="50">
        <v>357807.98</v>
      </c>
      <c r="K144" s="36">
        <f t="shared" si="12"/>
        <v>6621069.9999999981</v>
      </c>
      <c r="L144" s="15">
        <v>74546.73</v>
      </c>
      <c r="M144" s="15">
        <v>18300</v>
      </c>
      <c r="N144" s="16">
        <v>6491.48</v>
      </c>
      <c r="O144" s="16">
        <v>1293</v>
      </c>
      <c r="P144" s="39">
        <f t="shared" si="10"/>
        <v>100631.20999999999</v>
      </c>
      <c r="Q144" s="40">
        <v>0</v>
      </c>
      <c r="R144" s="78">
        <v>451481.16999999993</v>
      </c>
      <c r="S144" s="41">
        <f t="shared" si="11"/>
        <v>7173182.379999998</v>
      </c>
    </row>
    <row r="145" spans="1:19" ht="13.2" x14ac:dyDescent="0.25">
      <c r="A145" s="11" t="s">
        <v>285</v>
      </c>
      <c r="B145" s="5" t="s">
        <v>286</v>
      </c>
      <c r="C145" s="20">
        <v>16086330</v>
      </c>
      <c r="D145" s="20">
        <v>328013</v>
      </c>
      <c r="E145" s="20">
        <v>23298</v>
      </c>
      <c r="F145" s="8">
        <v>9647506.8600000404</v>
      </c>
      <c r="G145" s="8">
        <v>14576</v>
      </c>
      <c r="H145" s="8">
        <v>116572</v>
      </c>
      <c r="I145" s="8">
        <v>522725</v>
      </c>
      <c r="J145" s="50">
        <v>642707.38</v>
      </c>
      <c r="K145" s="36">
        <f t="shared" si="12"/>
        <v>26096313.480000041</v>
      </c>
      <c r="L145" s="15">
        <v>137766.91999999998</v>
      </c>
      <c r="M145" s="15">
        <v>18300</v>
      </c>
      <c r="N145" s="16">
        <v>24555.22</v>
      </c>
      <c r="O145" s="16">
        <v>4891</v>
      </c>
      <c r="P145" s="39">
        <f t="shared" si="10"/>
        <v>185513.13999999998</v>
      </c>
      <c r="Q145" s="40">
        <v>0</v>
      </c>
      <c r="R145" s="78">
        <v>500382.23</v>
      </c>
      <c r="S145" s="41">
        <f t="shared" si="11"/>
        <v>26782208.850000042</v>
      </c>
    </row>
    <row r="146" spans="1:19" ht="13.2" x14ac:dyDescent="0.25">
      <c r="A146" s="11" t="s">
        <v>287</v>
      </c>
      <c r="B146" s="5" t="s">
        <v>288</v>
      </c>
      <c r="C146" s="20">
        <v>2380374</v>
      </c>
      <c r="D146" s="20">
        <v>48695</v>
      </c>
      <c r="E146" s="20">
        <v>3459</v>
      </c>
      <c r="F146" s="8">
        <v>1094974.1799999995</v>
      </c>
      <c r="G146" s="8">
        <v>1789</v>
      </c>
      <c r="H146" s="8">
        <v>14632</v>
      </c>
      <c r="I146" s="8">
        <v>88112.5</v>
      </c>
      <c r="J146" s="50">
        <v>55362.220000000008</v>
      </c>
      <c r="K146" s="36">
        <f t="shared" si="12"/>
        <v>3576673.4599999995</v>
      </c>
      <c r="L146" s="15">
        <v>68443.26999999999</v>
      </c>
      <c r="M146" s="15">
        <v>18300</v>
      </c>
      <c r="N146" s="16">
        <v>3063.08</v>
      </c>
      <c r="O146" s="16">
        <v>610.12</v>
      </c>
      <c r="P146" s="39">
        <f t="shared" si="10"/>
        <v>90416.469999999987</v>
      </c>
      <c r="Q146" s="40">
        <v>0</v>
      </c>
      <c r="R146" s="78">
        <v>1276931.3600000001</v>
      </c>
      <c r="S146" s="41">
        <f t="shared" si="11"/>
        <v>4944021.29</v>
      </c>
    </row>
    <row r="147" spans="1:19" ht="13.2" x14ac:dyDescent="0.25">
      <c r="A147" s="11" t="s">
        <v>289</v>
      </c>
      <c r="B147" s="5" t="s">
        <v>290</v>
      </c>
      <c r="C147" s="20">
        <v>828238</v>
      </c>
      <c r="D147" s="20">
        <v>16916</v>
      </c>
      <c r="E147" s="20">
        <v>1202</v>
      </c>
      <c r="F147" s="8">
        <v>467140.77999999991</v>
      </c>
      <c r="G147" s="8">
        <v>804</v>
      </c>
      <c r="H147" s="8">
        <v>6408</v>
      </c>
      <c r="I147" s="8">
        <v>33512.5</v>
      </c>
      <c r="J147" s="50">
        <v>95314.53</v>
      </c>
      <c r="K147" s="36">
        <f t="shared" si="12"/>
        <v>1258906.7499999998</v>
      </c>
      <c r="L147" s="15">
        <v>55921.03</v>
      </c>
      <c r="M147" s="15">
        <v>18300</v>
      </c>
      <c r="N147" s="16">
        <v>1227.75</v>
      </c>
      <c r="O147" s="16">
        <v>244.55</v>
      </c>
      <c r="P147" s="39">
        <f t="shared" si="10"/>
        <v>75693.33</v>
      </c>
      <c r="Q147" s="40">
        <v>0</v>
      </c>
      <c r="R147" s="78">
        <v>936261.85000000009</v>
      </c>
      <c r="S147" s="41">
        <f t="shared" si="11"/>
        <v>2270861.9299999997</v>
      </c>
    </row>
    <row r="148" spans="1:19" ht="13.2" x14ac:dyDescent="0.25">
      <c r="A148" s="11" t="s">
        <v>291</v>
      </c>
      <c r="B148" s="5" t="s">
        <v>292</v>
      </c>
      <c r="C148" s="20">
        <v>5747976</v>
      </c>
      <c r="D148" s="20">
        <v>117704</v>
      </c>
      <c r="E148" s="20">
        <v>8360</v>
      </c>
      <c r="F148" s="8">
        <v>3488351.5299999993</v>
      </c>
      <c r="G148" s="8">
        <v>5216</v>
      </c>
      <c r="H148" s="8">
        <v>41652</v>
      </c>
      <c r="I148" s="8">
        <v>194687.5</v>
      </c>
      <c r="J148" s="50">
        <v>228331.47000000003</v>
      </c>
      <c r="K148" s="36">
        <f t="shared" si="12"/>
        <v>9375615.5599999987</v>
      </c>
      <c r="L148" s="15">
        <v>74546.73</v>
      </c>
      <c r="M148" s="15">
        <v>18300</v>
      </c>
      <c r="N148" s="16">
        <v>8022.07</v>
      </c>
      <c r="O148" s="16">
        <v>1597.87</v>
      </c>
      <c r="P148" s="39">
        <f t="shared" si="10"/>
        <v>102466.66999999998</v>
      </c>
      <c r="Q148" s="40">
        <v>0</v>
      </c>
      <c r="R148" s="78">
        <v>234088.65</v>
      </c>
      <c r="S148" s="41">
        <f t="shared" si="11"/>
        <v>9712170.879999999</v>
      </c>
    </row>
    <row r="149" spans="1:19" ht="13.2" x14ac:dyDescent="0.25">
      <c r="A149" s="11" t="s">
        <v>293</v>
      </c>
      <c r="B149" s="5" t="s">
        <v>294</v>
      </c>
      <c r="C149" s="20">
        <v>6195669</v>
      </c>
      <c r="D149" s="20">
        <v>126559</v>
      </c>
      <c r="E149" s="20">
        <v>8989</v>
      </c>
      <c r="F149" s="8">
        <v>3485285.64</v>
      </c>
      <c r="G149" s="8">
        <v>5822</v>
      </c>
      <c r="H149" s="8">
        <v>46612</v>
      </c>
      <c r="I149" s="8">
        <v>186287.5</v>
      </c>
      <c r="J149" s="50">
        <v>348389.69000000006</v>
      </c>
      <c r="K149" s="36">
        <f t="shared" si="12"/>
        <v>9706834.4500000011</v>
      </c>
      <c r="L149" s="15">
        <v>101894.53000000001</v>
      </c>
      <c r="M149" s="15">
        <v>18300</v>
      </c>
      <c r="N149" s="16">
        <v>9755.8799999999992</v>
      </c>
      <c r="O149" s="16">
        <v>1943.21</v>
      </c>
      <c r="P149" s="39">
        <f t="shared" si="10"/>
        <v>131893.62000000002</v>
      </c>
      <c r="Q149" s="40">
        <v>0</v>
      </c>
      <c r="R149" s="78">
        <v>1082303.77</v>
      </c>
      <c r="S149" s="41">
        <f t="shared" si="11"/>
        <v>10921031.84</v>
      </c>
    </row>
    <row r="150" spans="1:19" ht="13.2" x14ac:dyDescent="0.25">
      <c r="A150" s="11" t="s">
        <v>295</v>
      </c>
      <c r="B150" s="5" t="s">
        <v>296</v>
      </c>
      <c r="C150" s="20">
        <v>5672590</v>
      </c>
      <c r="D150" s="20">
        <v>116535</v>
      </c>
      <c r="E150" s="20">
        <v>8277</v>
      </c>
      <c r="F150" s="8">
        <v>4183622.6600000067</v>
      </c>
      <c r="G150" s="8">
        <v>5722</v>
      </c>
      <c r="H150" s="8">
        <v>45700</v>
      </c>
      <c r="I150" s="8">
        <v>142275</v>
      </c>
      <c r="J150" s="50">
        <v>380373.29999999993</v>
      </c>
      <c r="K150" s="36">
        <f t="shared" si="12"/>
        <v>9794348.3600000069</v>
      </c>
      <c r="L150" s="15">
        <v>71244.78</v>
      </c>
      <c r="M150" s="15">
        <v>18300</v>
      </c>
      <c r="N150" s="16">
        <v>9052.08</v>
      </c>
      <c r="O150" s="16">
        <v>1803.03</v>
      </c>
      <c r="P150" s="39">
        <f t="shared" si="10"/>
        <v>100399.89</v>
      </c>
      <c r="Q150" s="40">
        <v>0</v>
      </c>
      <c r="R150" s="78">
        <v>194580.52000000002</v>
      </c>
      <c r="S150" s="41">
        <f t="shared" si="11"/>
        <v>10089328.770000007</v>
      </c>
    </row>
    <row r="151" spans="1:19" ht="13.2" x14ac:dyDescent="0.25">
      <c r="A151" s="11" t="s">
        <v>297</v>
      </c>
      <c r="B151" s="5" t="s">
        <v>298</v>
      </c>
      <c r="C151" s="20">
        <v>4920840</v>
      </c>
      <c r="D151" s="20">
        <v>100940</v>
      </c>
      <c r="E151" s="20">
        <v>7169</v>
      </c>
      <c r="F151" s="8">
        <v>2225689.7999999984</v>
      </c>
      <c r="G151" s="8">
        <v>3719</v>
      </c>
      <c r="H151" s="8">
        <v>29664</v>
      </c>
      <c r="I151" s="8">
        <v>190575</v>
      </c>
      <c r="J151" s="50">
        <v>237514.14999999997</v>
      </c>
      <c r="K151" s="36">
        <f t="shared" si="12"/>
        <v>7241082.6499999985</v>
      </c>
      <c r="L151" s="15">
        <v>68353.97</v>
      </c>
      <c r="M151" s="15">
        <v>18300</v>
      </c>
      <c r="N151" s="16">
        <v>6767.76</v>
      </c>
      <c r="O151" s="16">
        <v>1348.03</v>
      </c>
      <c r="P151" s="39">
        <f t="shared" si="10"/>
        <v>94769.76</v>
      </c>
      <c r="Q151" s="40">
        <v>0</v>
      </c>
      <c r="R151" s="78">
        <v>434012.95</v>
      </c>
      <c r="S151" s="41">
        <f t="shared" si="11"/>
        <v>7769865.3599999985</v>
      </c>
    </row>
    <row r="152" spans="1:19" ht="13.2" x14ac:dyDescent="0.25">
      <c r="A152" s="11" t="s">
        <v>299</v>
      </c>
      <c r="B152" s="5" t="s">
        <v>300</v>
      </c>
      <c r="C152" s="20">
        <v>2236733</v>
      </c>
      <c r="D152" s="20">
        <v>45055</v>
      </c>
      <c r="E152" s="20">
        <v>3200</v>
      </c>
      <c r="F152" s="8">
        <v>1444849.0399999984</v>
      </c>
      <c r="G152" s="8">
        <v>2076</v>
      </c>
      <c r="H152" s="8">
        <v>16572</v>
      </c>
      <c r="I152" s="8">
        <v>64925</v>
      </c>
      <c r="J152" s="50">
        <v>245671.44</v>
      </c>
      <c r="K152" s="36">
        <f t="shared" si="12"/>
        <v>3567738.5999999982</v>
      </c>
      <c r="L152" s="15">
        <v>61669.13</v>
      </c>
      <c r="M152" s="15">
        <v>18300</v>
      </c>
      <c r="N152" s="16">
        <v>2913.13</v>
      </c>
      <c r="O152" s="16">
        <v>580.25</v>
      </c>
      <c r="P152" s="39">
        <f t="shared" si="10"/>
        <v>83462.510000000009</v>
      </c>
      <c r="Q152" s="40">
        <v>0</v>
      </c>
      <c r="R152" s="78">
        <v>209472.68</v>
      </c>
      <c r="S152" s="41">
        <f t="shared" si="11"/>
        <v>3860673.7899999986</v>
      </c>
    </row>
    <row r="153" spans="1:19" ht="13.2" x14ac:dyDescent="0.25">
      <c r="A153" s="11" t="s">
        <v>301</v>
      </c>
      <c r="B153" s="5" t="s">
        <v>302</v>
      </c>
      <c r="C153" s="20">
        <v>897509</v>
      </c>
      <c r="D153" s="20">
        <v>18365</v>
      </c>
      <c r="E153" s="20">
        <v>1304</v>
      </c>
      <c r="F153" s="8">
        <v>557321.75999999978</v>
      </c>
      <c r="G153" s="8">
        <v>745</v>
      </c>
      <c r="H153" s="8">
        <v>5964</v>
      </c>
      <c r="I153" s="8">
        <v>18204</v>
      </c>
      <c r="J153" s="50">
        <v>98232.59</v>
      </c>
      <c r="K153" s="36">
        <f t="shared" si="12"/>
        <v>1401180.1699999997</v>
      </c>
      <c r="L153" s="15">
        <v>45761.770000000004</v>
      </c>
      <c r="M153" s="15">
        <v>18300</v>
      </c>
      <c r="N153" s="16">
        <v>1213.81</v>
      </c>
      <c r="O153" s="16">
        <v>241.77</v>
      </c>
      <c r="P153" s="39">
        <f t="shared" si="10"/>
        <v>65517.35</v>
      </c>
      <c r="Q153" s="40">
        <v>0</v>
      </c>
      <c r="R153" s="78">
        <v>34036.300000000003</v>
      </c>
      <c r="S153" s="41">
        <f t="shared" si="11"/>
        <v>1500733.8199999998</v>
      </c>
    </row>
    <row r="154" spans="1:19" ht="13.2" x14ac:dyDescent="0.25">
      <c r="A154" s="11" t="s">
        <v>303</v>
      </c>
      <c r="B154" s="5" t="s">
        <v>304</v>
      </c>
      <c r="C154" s="20">
        <v>20837405</v>
      </c>
      <c r="D154" s="20">
        <v>422762</v>
      </c>
      <c r="E154" s="20">
        <v>30027</v>
      </c>
      <c r="F154" s="8">
        <v>9354862.6100000367</v>
      </c>
      <c r="G154" s="8">
        <v>15743</v>
      </c>
      <c r="H154" s="8">
        <v>125572</v>
      </c>
      <c r="I154" s="8">
        <v>806841.5</v>
      </c>
      <c r="J154" s="50">
        <v>401265.42000000004</v>
      </c>
      <c r="K154" s="36">
        <f t="shared" si="12"/>
        <v>31191947.690000035</v>
      </c>
      <c r="L154" s="15">
        <v>141137</v>
      </c>
      <c r="M154" s="15">
        <v>18300</v>
      </c>
      <c r="N154" s="16">
        <v>28016.94</v>
      </c>
      <c r="O154" s="16">
        <v>5580.52</v>
      </c>
      <c r="P154" s="39">
        <f t="shared" si="10"/>
        <v>193034.46</v>
      </c>
      <c r="Q154" s="40">
        <v>0</v>
      </c>
      <c r="R154" s="78">
        <v>1779161.11</v>
      </c>
      <c r="S154" s="41">
        <f t="shared" si="11"/>
        <v>33164143.260000035</v>
      </c>
    </row>
    <row r="155" spans="1:19" ht="13.2" x14ac:dyDescent="0.25">
      <c r="A155" s="11" t="s">
        <v>305</v>
      </c>
      <c r="B155" s="5" t="s">
        <v>306</v>
      </c>
      <c r="C155" s="20">
        <v>16135904</v>
      </c>
      <c r="D155" s="20">
        <v>325350</v>
      </c>
      <c r="E155" s="20">
        <v>23109</v>
      </c>
      <c r="F155" s="8">
        <v>8075036.8800000418</v>
      </c>
      <c r="G155" s="8">
        <v>12022</v>
      </c>
      <c r="H155" s="8">
        <v>96112</v>
      </c>
      <c r="I155" s="8">
        <v>450012.5</v>
      </c>
      <c r="J155" s="50">
        <v>714232.79</v>
      </c>
      <c r="K155" s="36">
        <f t="shared" si="12"/>
        <v>24403313.590000041</v>
      </c>
      <c r="L155" s="15">
        <v>142909.24</v>
      </c>
      <c r="M155" s="15">
        <v>18300</v>
      </c>
      <c r="N155" s="16">
        <v>21269.31</v>
      </c>
      <c r="O155" s="16">
        <v>4236.5</v>
      </c>
      <c r="P155" s="39">
        <f t="shared" si="10"/>
        <v>186715.05</v>
      </c>
      <c r="Q155" s="40">
        <v>0</v>
      </c>
      <c r="R155" s="78">
        <v>932190.28999999992</v>
      </c>
      <c r="S155" s="41">
        <f t="shared" si="11"/>
        <v>25522218.930000041</v>
      </c>
    </row>
    <row r="156" spans="1:19" ht="13.2" x14ac:dyDescent="0.25">
      <c r="A156" s="11" t="s">
        <v>307</v>
      </c>
      <c r="B156" s="5" t="s">
        <v>308</v>
      </c>
      <c r="C156" s="20">
        <v>6280880</v>
      </c>
      <c r="D156" s="20">
        <v>127371</v>
      </c>
      <c r="E156" s="20">
        <v>9047</v>
      </c>
      <c r="F156" s="8">
        <v>3598217.2100000014</v>
      </c>
      <c r="G156" s="8">
        <v>5150</v>
      </c>
      <c r="H156" s="8">
        <v>41088</v>
      </c>
      <c r="I156" s="8">
        <v>173250</v>
      </c>
      <c r="J156" s="50">
        <v>458027.07999999996</v>
      </c>
      <c r="K156" s="36">
        <f t="shared" si="12"/>
        <v>9776976.1300000008</v>
      </c>
      <c r="L156" s="15">
        <v>74546.73</v>
      </c>
      <c r="M156" s="15">
        <v>18300</v>
      </c>
      <c r="N156" s="16">
        <v>8789.9599999999991</v>
      </c>
      <c r="O156" s="16">
        <v>1750.82</v>
      </c>
      <c r="P156" s="39">
        <f t="shared" si="10"/>
        <v>103387.51000000001</v>
      </c>
      <c r="Q156" s="40">
        <v>0</v>
      </c>
      <c r="R156" s="78">
        <v>641376</v>
      </c>
      <c r="S156" s="41">
        <f t="shared" si="11"/>
        <v>10521739.640000001</v>
      </c>
    </row>
    <row r="157" spans="1:19" ht="13.2" x14ac:dyDescent="0.25">
      <c r="A157" s="11" t="s">
        <v>309</v>
      </c>
      <c r="B157" s="5" t="s">
        <v>310</v>
      </c>
      <c r="C157" s="20">
        <v>3458599</v>
      </c>
      <c r="D157" s="20">
        <v>70504</v>
      </c>
      <c r="E157" s="20">
        <v>5008</v>
      </c>
      <c r="F157" s="8">
        <v>2095568.2699999991</v>
      </c>
      <c r="G157" s="8">
        <v>2892</v>
      </c>
      <c r="H157" s="8">
        <v>23100</v>
      </c>
      <c r="I157" s="8">
        <v>89775</v>
      </c>
      <c r="J157" s="50">
        <v>294297.92000000004</v>
      </c>
      <c r="K157" s="36">
        <f t="shared" si="12"/>
        <v>5451148.3499999996</v>
      </c>
      <c r="L157" s="15">
        <v>72290.83</v>
      </c>
      <c r="M157" s="15">
        <v>18300</v>
      </c>
      <c r="N157" s="16">
        <v>4811.42</v>
      </c>
      <c r="O157" s="16">
        <v>958.36</v>
      </c>
      <c r="P157" s="39">
        <f t="shared" si="10"/>
        <v>96360.61</v>
      </c>
      <c r="Q157" s="40">
        <v>0</v>
      </c>
      <c r="R157" s="78">
        <v>172706.86</v>
      </c>
      <c r="S157" s="41">
        <f t="shared" si="11"/>
        <v>5720215.8200000003</v>
      </c>
    </row>
    <row r="158" spans="1:19" ht="13.2" x14ac:dyDescent="0.25">
      <c r="A158" s="11" t="s">
        <v>311</v>
      </c>
      <c r="B158" s="5" t="s">
        <v>312</v>
      </c>
      <c r="C158" s="20">
        <v>607969</v>
      </c>
      <c r="D158" s="20">
        <v>12309</v>
      </c>
      <c r="E158" s="20">
        <v>874</v>
      </c>
      <c r="F158" s="8">
        <v>274468.00000000006</v>
      </c>
      <c r="G158" s="8">
        <v>434</v>
      </c>
      <c r="H158" s="8">
        <v>3468</v>
      </c>
      <c r="I158" s="8">
        <v>21525</v>
      </c>
      <c r="J158" s="50">
        <v>34788.559999999998</v>
      </c>
      <c r="K158" s="36">
        <f t="shared" si="12"/>
        <v>886258.44</v>
      </c>
      <c r="L158" s="15">
        <v>45761.770000000004</v>
      </c>
      <c r="M158" s="15">
        <v>18300</v>
      </c>
      <c r="N158" s="16">
        <v>551.87</v>
      </c>
      <c r="O158" s="16">
        <v>109.92</v>
      </c>
      <c r="P158" s="39">
        <f t="shared" si="10"/>
        <v>64723.560000000005</v>
      </c>
      <c r="Q158" s="40">
        <v>0</v>
      </c>
      <c r="R158" s="78">
        <v>71135.839999999997</v>
      </c>
      <c r="S158" s="41">
        <f t="shared" si="11"/>
        <v>1022117.84</v>
      </c>
    </row>
    <row r="159" spans="1:19" ht="13.2" x14ac:dyDescent="0.25">
      <c r="A159" s="11" t="s">
        <v>313</v>
      </c>
      <c r="B159" s="5" t="s">
        <v>314</v>
      </c>
      <c r="C159" s="20">
        <v>6612398</v>
      </c>
      <c r="D159" s="20">
        <v>134090</v>
      </c>
      <c r="E159" s="20">
        <v>9524</v>
      </c>
      <c r="F159" s="8">
        <v>3070648.8399999985</v>
      </c>
      <c r="G159" s="8">
        <v>4880</v>
      </c>
      <c r="H159" s="8">
        <v>38960</v>
      </c>
      <c r="I159" s="8">
        <v>220762.5</v>
      </c>
      <c r="J159" s="50">
        <v>258454.00000000003</v>
      </c>
      <c r="K159" s="36">
        <f t="shared" si="12"/>
        <v>9832809.339999998</v>
      </c>
      <c r="L159" s="15">
        <v>72998.539999999994</v>
      </c>
      <c r="M159" s="15">
        <v>18300</v>
      </c>
      <c r="N159" s="16">
        <v>9057.83</v>
      </c>
      <c r="O159" s="16">
        <v>1804.17</v>
      </c>
      <c r="P159" s="39">
        <f t="shared" si="10"/>
        <v>102160.54</v>
      </c>
      <c r="Q159" s="40">
        <v>0</v>
      </c>
      <c r="R159" s="78">
        <v>321940.3</v>
      </c>
      <c r="S159" s="41">
        <f t="shared" si="11"/>
        <v>10256910.179999998</v>
      </c>
    </row>
    <row r="160" spans="1:19" ht="13.2" x14ac:dyDescent="0.25">
      <c r="A160" s="11" t="s">
        <v>315</v>
      </c>
      <c r="B160" s="5" t="s">
        <v>316</v>
      </c>
      <c r="C160" s="20">
        <v>5346192</v>
      </c>
      <c r="D160" s="20">
        <v>108834</v>
      </c>
      <c r="E160" s="20">
        <v>7730</v>
      </c>
      <c r="F160" s="8">
        <v>3444356.81</v>
      </c>
      <c r="G160" s="8">
        <v>5197</v>
      </c>
      <c r="H160" s="8">
        <v>41468</v>
      </c>
      <c r="I160" s="8">
        <v>193025</v>
      </c>
      <c r="J160" s="50">
        <v>657338.56999999995</v>
      </c>
      <c r="K160" s="36">
        <f t="shared" si="12"/>
        <v>8489464.2400000002</v>
      </c>
      <c r="L160" s="15">
        <v>74546.73</v>
      </c>
      <c r="M160" s="15">
        <v>18300</v>
      </c>
      <c r="N160" s="16">
        <v>7964.04</v>
      </c>
      <c r="O160" s="16">
        <v>1586.31</v>
      </c>
      <c r="P160" s="39">
        <f t="shared" si="10"/>
        <v>102397.07999999999</v>
      </c>
      <c r="Q160" s="40">
        <v>0</v>
      </c>
      <c r="R160" s="78">
        <v>1392514.72</v>
      </c>
      <c r="S160" s="41">
        <f t="shared" si="11"/>
        <v>9984376.040000001</v>
      </c>
    </row>
    <row r="161" spans="1:19" ht="13.2" x14ac:dyDescent="0.25">
      <c r="A161" s="11" t="s">
        <v>317</v>
      </c>
      <c r="B161" s="5" t="s">
        <v>318</v>
      </c>
      <c r="C161" s="20">
        <v>3557051</v>
      </c>
      <c r="D161" s="20">
        <v>71794</v>
      </c>
      <c r="E161" s="20">
        <v>5099</v>
      </c>
      <c r="F161" s="8">
        <v>2615895.7499999977</v>
      </c>
      <c r="G161" s="8">
        <v>4007</v>
      </c>
      <c r="H161" s="8">
        <v>32000</v>
      </c>
      <c r="I161" s="8">
        <v>174300</v>
      </c>
      <c r="J161" s="50">
        <v>301671.82</v>
      </c>
      <c r="K161" s="36">
        <f t="shared" si="12"/>
        <v>6158474.9299999978</v>
      </c>
      <c r="L161" s="15">
        <v>74342.37</v>
      </c>
      <c r="M161" s="15">
        <v>18300</v>
      </c>
      <c r="N161" s="16">
        <v>5524.89</v>
      </c>
      <c r="O161" s="16">
        <v>1100.47</v>
      </c>
      <c r="P161" s="39">
        <f t="shared" si="10"/>
        <v>99267.73</v>
      </c>
      <c r="Q161" s="40">
        <v>0</v>
      </c>
      <c r="R161" s="78">
        <v>195842.56</v>
      </c>
      <c r="S161" s="41">
        <f t="shared" si="11"/>
        <v>6453585.2199999979</v>
      </c>
    </row>
    <row r="162" spans="1:19" ht="13.2" x14ac:dyDescent="0.25">
      <c r="A162" s="11" t="s">
        <v>319</v>
      </c>
      <c r="B162" s="5" t="s">
        <v>320</v>
      </c>
      <c r="C162" s="20">
        <v>4538748</v>
      </c>
      <c r="D162" s="20">
        <v>93033</v>
      </c>
      <c r="E162" s="20">
        <v>6608</v>
      </c>
      <c r="F162" s="8">
        <v>2586793.3499999996</v>
      </c>
      <c r="G162" s="8">
        <v>3605</v>
      </c>
      <c r="H162" s="8">
        <v>28784</v>
      </c>
      <c r="I162" s="8">
        <v>105875</v>
      </c>
      <c r="J162" s="50">
        <v>355969.15</v>
      </c>
      <c r="K162" s="36">
        <f t="shared" si="12"/>
        <v>7007477.1999999993</v>
      </c>
      <c r="L162" s="15">
        <v>74546.73</v>
      </c>
      <c r="M162" s="15">
        <v>18300</v>
      </c>
      <c r="N162" s="16">
        <v>5879.23</v>
      </c>
      <c r="O162" s="16">
        <v>1171.05</v>
      </c>
      <c r="P162" s="39">
        <f t="shared" si="10"/>
        <v>99897.01</v>
      </c>
      <c r="Q162" s="40">
        <v>0</v>
      </c>
      <c r="R162" s="78">
        <v>432811.69999999995</v>
      </c>
      <c r="S162" s="41">
        <f t="shared" si="11"/>
        <v>7540185.9099999992</v>
      </c>
    </row>
    <row r="163" spans="1:19" ht="13.2" x14ac:dyDescent="0.25">
      <c r="A163" s="11" t="s">
        <v>321</v>
      </c>
      <c r="B163" s="5" t="s">
        <v>322</v>
      </c>
      <c r="C163" s="20">
        <v>2239368</v>
      </c>
      <c r="D163" s="20">
        <v>45706</v>
      </c>
      <c r="E163" s="20">
        <v>3246</v>
      </c>
      <c r="F163" s="8">
        <v>1102532.4899999988</v>
      </c>
      <c r="G163" s="8">
        <v>1950</v>
      </c>
      <c r="H163" s="8">
        <v>15572</v>
      </c>
      <c r="I163" s="8">
        <v>109200</v>
      </c>
      <c r="J163" s="50">
        <v>73113.61</v>
      </c>
      <c r="K163" s="36">
        <f t="shared" si="12"/>
        <v>3444460.879999999</v>
      </c>
      <c r="L163" s="15">
        <v>74342.429999999993</v>
      </c>
      <c r="M163" s="15">
        <v>18300</v>
      </c>
      <c r="N163" s="16">
        <v>3459.05</v>
      </c>
      <c r="O163" s="16">
        <v>688.99</v>
      </c>
      <c r="P163" s="39">
        <f t="shared" ref="P163:P169" si="13">SUM(L163:O163)</f>
        <v>96790.47</v>
      </c>
      <c r="Q163" s="40">
        <v>0</v>
      </c>
      <c r="R163" s="78">
        <v>474539.62000000005</v>
      </c>
      <c r="S163" s="41">
        <f t="shared" si="11"/>
        <v>4015790.9699999993</v>
      </c>
    </row>
    <row r="164" spans="1:19" ht="13.2" x14ac:dyDescent="0.25">
      <c r="A164" s="11" t="s">
        <v>323</v>
      </c>
      <c r="B164" s="5" t="s">
        <v>324</v>
      </c>
      <c r="C164" s="20">
        <v>4443502</v>
      </c>
      <c r="D164" s="20">
        <v>90045</v>
      </c>
      <c r="E164" s="20">
        <v>6396</v>
      </c>
      <c r="F164" s="8">
        <v>3007217.379999998</v>
      </c>
      <c r="G164" s="8">
        <v>4069</v>
      </c>
      <c r="H164" s="8">
        <v>32432</v>
      </c>
      <c r="I164" s="8">
        <v>114012.5</v>
      </c>
      <c r="J164" s="50">
        <v>315546.27999999997</v>
      </c>
      <c r="K164" s="36">
        <f t="shared" si="12"/>
        <v>7382127.5999999978</v>
      </c>
      <c r="L164" s="15">
        <v>74546.73</v>
      </c>
      <c r="M164" s="15">
        <v>18300</v>
      </c>
      <c r="N164" s="16">
        <v>6499.77</v>
      </c>
      <c r="O164" s="16">
        <v>1294.6500000000001</v>
      </c>
      <c r="P164" s="39">
        <f t="shared" si="13"/>
        <v>100641.15</v>
      </c>
      <c r="Q164" s="40">
        <v>0</v>
      </c>
      <c r="R164" s="78">
        <v>299272.16000000003</v>
      </c>
      <c r="S164" s="41">
        <f t="shared" ref="S164:S174" si="14">SUM(K164+P164+Q164+R164)</f>
        <v>7782040.9099999983</v>
      </c>
    </row>
    <row r="165" spans="1:19" ht="13.2" x14ac:dyDescent="0.25">
      <c r="A165" s="11" t="s">
        <v>325</v>
      </c>
      <c r="B165" s="5" t="s">
        <v>326</v>
      </c>
      <c r="C165" s="20">
        <v>4312608</v>
      </c>
      <c r="D165" s="20">
        <v>87422</v>
      </c>
      <c r="E165" s="20">
        <v>6209</v>
      </c>
      <c r="F165" s="8">
        <v>1972342.629999999</v>
      </c>
      <c r="G165" s="8">
        <v>2892</v>
      </c>
      <c r="H165" s="8">
        <v>23180</v>
      </c>
      <c r="I165" s="8">
        <v>129412.5</v>
      </c>
      <c r="J165" s="50">
        <v>140940.21999999997</v>
      </c>
      <c r="K165" s="36">
        <f t="shared" si="12"/>
        <v>6393125.9099999992</v>
      </c>
      <c r="L165" s="15">
        <v>71451.23000000001</v>
      </c>
      <c r="M165" s="15">
        <v>18300</v>
      </c>
      <c r="N165" s="16">
        <v>5318.87</v>
      </c>
      <c r="O165" s="16">
        <v>1059.43</v>
      </c>
      <c r="P165" s="39">
        <f t="shared" si="13"/>
        <v>96129.53</v>
      </c>
      <c r="Q165" s="40">
        <v>0</v>
      </c>
      <c r="R165" s="78">
        <v>249815.16000000003</v>
      </c>
      <c r="S165" s="41">
        <f t="shared" si="14"/>
        <v>6739070.5999999996</v>
      </c>
    </row>
    <row r="166" spans="1:19" ht="13.2" x14ac:dyDescent="0.25">
      <c r="A166" s="11" t="s">
        <v>327</v>
      </c>
      <c r="B166" s="5" t="s">
        <v>328</v>
      </c>
      <c r="C166" s="20">
        <v>33791906</v>
      </c>
      <c r="D166" s="20">
        <v>683468</v>
      </c>
      <c r="E166" s="20">
        <v>48545</v>
      </c>
      <c r="F166" s="8">
        <v>18818719.540000148</v>
      </c>
      <c r="G166" s="8">
        <v>26663</v>
      </c>
      <c r="H166" s="8">
        <v>213104</v>
      </c>
      <c r="I166" s="8">
        <v>834487.5</v>
      </c>
      <c r="J166" s="50">
        <v>1756037.37</v>
      </c>
      <c r="K166" s="36">
        <f t="shared" si="12"/>
        <v>52660855.670000151</v>
      </c>
      <c r="L166" s="15">
        <v>145520.39000000001</v>
      </c>
      <c r="M166" s="15">
        <v>18300</v>
      </c>
      <c r="N166" s="16">
        <v>49276.1</v>
      </c>
      <c r="O166" s="16">
        <v>9815</v>
      </c>
      <c r="P166" s="39">
        <f t="shared" si="13"/>
        <v>222911.49000000002</v>
      </c>
      <c r="Q166" s="40">
        <v>0</v>
      </c>
      <c r="R166" s="78">
        <v>659254.1</v>
      </c>
      <c r="S166" s="41">
        <f t="shared" si="14"/>
        <v>53543021.260000154</v>
      </c>
    </row>
    <row r="167" spans="1:19" ht="13.2" x14ac:dyDescent="0.25">
      <c r="A167" s="11" t="s">
        <v>329</v>
      </c>
      <c r="B167" s="5" t="s">
        <v>330</v>
      </c>
      <c r="C167" s="20">
        <v>3549754</v>
      </c>
      <c r="D167" s="20">
        <v>72480</v>
      </c>
      <c r="E167" s="20">
        <v>5148</v>
      </c>
      <c r="F167" s="8">
        <v>1952642.2799999989</v>
      </c>
      <c r="G167" s="8">
        <v>2954</v>
      </c>
      <c r="H167" s="8">
        <v>23580</v>
      </c>
      <c r="I167" s="8">
        <v>145170.54</v>
      </c>
      <c r="J167" s="50">
        <v>285807.52</v>
      </c>
      <c r="K167" s="36">
        <f t="shared" si="12"/>
        <v>5465921.2999999989</v>
      </c>
      <c r="L167" s="15">
        <v>68886.989999999991</v>
      </c>
      <c r="M167" s="15">
        <v>18300</v>
      </c>
      <c r="N167" s="16">
        <v>4952.74</v>
      </c>
      <c r="O167" s="16">
        <v>986.51</v>
      </c>
      <c r="P167" s="39">
        <f t="shared" si="13"/>
        <v>93126.239999999991</v>
      </c>
      <c r="Q167" s="40">
        <v>0</v>
      </c>
      <c r="R167" s="78">
        <v>214745.96000000002</v>
      </c>
      <c r="S167" s="41">
        <f t="shared" si="14"/>
        <v>5773793.4999999991</v>
      </c>
    </row>
    <row r="168" spans="1:19" ht="13.2" x14ac:dyDescent="0.25">
      <c r="A168" s="11" t="s">
        <v>331</v>
      </c>
      <c r="B168" s="5" t="s">
        <v>332</v>
      </c>
      <c r="C168" s="20">
        <v>5843111</v>
      </c>
      <c r="D168" s="20">
        <v>119368</v>
      </c>
      <c r="E168" s="20">
        <v>8478</v>
      </c>
      <c r="F168" s="8">
        <v>4019672.3400000045</v>
      </c>
      <c r="G168" s="8">
        <v>5804</v>
      </c>
      <c r="H168" s="8">
        <v>46844</v>
      </c>
      <c r="I168" s="8">
        <v>168962.5</v>
      </c>
      <c r="J168" s="50">
        <v>496132.02999999997</v>
      </c>
      <c r="K168" s="36">
        <f t="shared" si="12"/>
        <v>9716107.8100000042</v>
      </c>
      <c r="L168" s="15">
        <v>121357.73999999999</v>
      </c>
      <c r="M168" s="15">
        <v>18300</v>
      </c>
      <c r="N168" s="16">
        <v>9117.81</v>
      </c>
      <c r="O168" s="16">
        <v>1816.12</v>
      </c>
      <c r="P168" s="39">
        <f t="shared" si="13"/>
        <v>150591.66999999998</v>
      </c>
      <c r="Q168" s="40">
        <v>0</v>
      </c>
      <c r="R168" s="78">
        <v>1289259.73</v>
      </c>
      <c r="S168" s="41">
        <f t="shared" si="14"/>
        <v>11155959.210000005</v>
      </c>
    </row>
    <row r="169" spans="1:19" ht="13.2" x14ac:dyDescent="0.25">
      <c r="A169" s="11" t="s">
        <v>333</v>
      </c>
      <c r="B169" s="5" t="s">
        <v>334</v>
      </c>
      <c r="C169" s="20">
        <v>4200863</v>
      </c>
      <c r="D169" s="20">
        <v>85577</v>
      </c>
      <c r="E169" s="20">
        <v>6078</v>
      </c>
      <c r="F169" s="8">
        <v>2729373.1199999978</v>
      </c>
      <c r="G169" s="8">
        <v>3893</v>
      </c>
      <c r="H169" s="8">
        <v>31288</v>
      </c>
      <c r="I169" s="8">
        <v>107625</v>
      </c>
      <c r="J169" s="50">
        <v>212940.86000000002</v>
      </c>
      <c r="K169" s="36">
        <f t="shared" si="12"/>
        <v>6951756.259999997</v>
      </c>
      <c r="L169" s="15">
        <v>74546.73</v>
      </c>
      <c r="M169" s="15">
        <v>18300</v>
      </c>
      <c r="N169" s="16">
        <v>6400.19</v>
      </c>
      <c r="O169" s="16">
        <v>1274.82</v>
      </c>
      <c r="P169" s="39">
        <f t="shared" si="13"/>
        <v>100521.74</v>
      </c>
      <c r="Q169" s="40">
        <v>0</v>
      </c>
      <c r="R169" s="78">
        <v>616707.69000000006</v>
      </c>
      <c r="S169" s="41">
        <f t="shared" si="14"/>
        <v>7668985.6899999976</v>
      </c>
    </row>
    <row r="170" spans="1:19" ht="13.2" x14ac:dyDescent="0.25">
      <c r="A170" s="11" t="s">
        <v>335</v>
      </c>
      <c r="B170" s="5" t="s">
        <v>336</v>
      </c>
      <c r="C170" s="20">
        <v>8194153</v>
      </c>
      <c r="D170" s="20">
        <v>168627</v>
      </c>
      <c r="E170" s="20">
        <v>11977</v>
      </c>
      <c r="F170" s="8">
        <v>5521662.440000019</v>
      </c>
      <c r="G170" s="8">
        <v>8524</v>
      </c>
      <c r="H170" s="8">
        <v>68080</v>
      </c>
      <c r="I170" s="8">
        <v>269150</v>
      </c>
      <c r="J170" s="50">
        <v>752792.65000000014</v>
      </c>
      <c r="K170" s="36">
        <f t="shared" si="12"/>
        <v>13489380.79000002</v>
      </c>
      <c r="L170" s="15">
        <v>120350.13999999998</v>
      </c>
      <c r="M170" s="15">
        <v>18300</v>
      </c>
      <c r="N170" s="16">
        <v>12020.45</v>
      </c>
      <c r="O170" s="16">
        <v>2394.2800000000002</v>
      </c>
      <c r="P170" s="39">
        <f t="shared" ref="P170:P175" si="15">SUM(L170:O170)</f>
        <v>153064.87</v>
      </c>
      <c r="Q170" s="40">
        <v>0</v>
      </c>
      <c r="R170" s="78">
        <v>522477.69999999995</v>
      </c>
      <c r="S170" s="41">
        <f t="shared" si="14"/>
        <v>14164923.360000018</v>
      </c>
    </row>
    <row r="171" spans="1:19" ht="13.2" x14ac:dyDescent="0.25">
      <c r="A171" s="11" t="s">
        <v>337</v>
      </c>
      <c r="B171" s="5" t="s">
        <v>338</v>
      </c>
      <c r="C171" s="20">
        <v>1595613</v>
      </c>
      <c r="D171" s="20">
        <v>32345</v>
      </c>
      <c r="E171" s="20">
        <v>2297</v>
      </c>
      <c r="F171" s="8">
        <v>1044368.6099999991</v>
      </c>
      <c r="G171" s="8">
        <v>1502</v>
      </c>
      <c r="H171" s="8">
        <v>12000</v>
      </c>
      <c r="I171" s="8">
        <v>58104</v>
      </c>
      <c r="J171" s="50">
        <v>158248.01999999999</v>
      </c>
      <c r="K171" s="36">
        <f t="shared" si="12"/>
        <v>2587981.5899999989</v>
      </c>
      <c r="L171" s="15">
        <v>61153.049999999996</v>
      </c>
      <c r="M171" s="15">
        <v>18300</v>
      </c>
      <c r="N171" s="16">
        <v>2210.83</v>
      </c>
      <c r="O171" s="16">
        <v>440.36</v>
      </c>
      <c r="P171" s="39">
        <f t="shared" si="15"/>
        <v>82104.239999999991</v>
      </c>
      <c r="Q171" s="40">
        <v>0</v>
      </c>
      <c r="R171" s="78">
        <v>123648.29</v>
      </c>
      <c r="S171" s="41">
        <f t="shared" si="14"/>
        <v>2793734.1199999992</v>
      </c>
    </row>
    <row r="172" spans="1:19" ht="13.2" x14ac:dyDescent="0.25">
      <c r="A172" s="11" t="s">
        <v>339</v>
      </c>
      <c r="B172" s="5" t="s">
        <v>340</v>
      </c>
      <c r="C172" s="20">
        <v>1650725</v>
      </c>
      <c r="D172" s="20">
        <v>33048</v>
      </c>
      <c r="E172" s="20">
        <v>2347</v>
      </c>
      <c r="F172" s="8">
        <v>1009421.7999999993</v>
      </c>
      <c r="G172" s="8">
        <v>1529</v>
      </c>
      <c r="H172" s="8">
        <v>12180</v>
      </c>
      <c r="I172" s="8">
        <v>64925</v>
      </c>
      <c r="J172" s="50">
        <v>180889.53</v>
      </c>
      <c r="K172" s="36">
        <f t="shared" si="12"/>
        <v>2593286.2699999996</v>
      </c>
      <c r="L172" s="15">
        <v>61666.33</v>
      </c>
      <c r="M172" s="15">
        <v>18300</v>
      </c>
      <c r="N172" s="16">
        <v>2525.48</v>
      </c>
      <c r="O172" s="16">
        <v>503.04</v>
      </c>
      <c r="P172" s="39">
        <f t="shared" si="15"/>
        <v>82994.849999999991</v>
      </c>
      <c r="Q172" s="40">
        <v>0</v>
      </c>
      <c r="R172" s="78">
        <v>477702.31000000006</v>
      </c>
      <c r="S172" s="41">
        <f t="shared" si="14"/>
        <v>3153983.4299999997</v>
      </c>
    </row>
    <row r="173" spans="1:19" ht="13.2" x14ac:dyDescent="0.25">
      <c r="A173" s="11" t="s">
        <v>341</v>
      </c>
      <c r="B173" s="5" t="s">
        <v>342</v>
      </c>
      <c r="C173" s="20">
        <v>2786155</v>
      </c>
      <c r="D173" s="20">
        <v>57478</v>
      </c>
      <c r="E173" s="20">
        <v>4082</v>
      </c>
      <c r="F173" s="8">
        <v>1776540.6699999995</v>
      </c>
      <c r="G173" s="8">
        <v>2787</v>
      </c>
      <c r="H173" s="8">
        <v>22260</v>
      </c>
      <c r="I173" s="8">
        <v>88550</v>
      </c>
      <c r="J173" s="50">
        <v>341025.71</v>
      </c>
      <c r="K173" s="36">
        <f t="shared" si="12"/>
        <v>4396826.96</v>
      </c>
      <c r="L173" s="15">
        <v>74546.73</v>
      </c>
      <c r="M173" s="15">
        <v>18300</v>
      </c>
      <c r="N173" s="16">
        <v>3723.1</v>
      </c>
      <c r="O173" s="16">
        <v>741.58</v>
      </c>
      <c r="P173" s="39">
        <f t="shared" si="15"/>
        <v>97311.41</v>
      </c>
      <c r="Q173" s="40">
        <v>0</v>
      </c>
      <c r="R173" s="78">
        <v>539467.06999999995</v>
      </c>
      <c r="S173" s="41">
        <f t="shared" si="14"/>
        <v>5033605.4400000004</v>
      </c>
    </row>
    <row r="174" spans="1:19" thickBot="1" x14ac:dyDescent="0.3">
      <c r="A174" s="11" t="s">
        <v>343</v>
      </c>
      <c r="B174" s="5" t="s">
        <v>344</v>
      </c>
      <c r="C174" s="20">
        <v>8491110</v>
      </c>
      <c r="D174" s="20">
        <v>171884</v>
      </c>
      <c r="E174" s="20">
        <v>12208</v>
      </c>
      <c r="F174" s="8">
        <v>4495741.170000013</v>
      </c>
      <c r="G174" s="8">
        <v>6556</v>
      </c>
      <c r="H174" s="8">
        <v>52364</v>
      </c>
      <c r="I174" s="8">
        <v>235375</v>
      </c>
      <c r="J174" s="51">
        <v>257586.61000000004</v>
      </c>
      <c r="K174" s="36">
        <f t="shared" si="12"/>
        <v>13207651.560000014</v>
      </c>
      <c r="L174" s="15">
        <v>121690.42</v>
      </c>
      <c r="M174" s="15">
        <v>18300</v>
      </c>
      <c r="N174" s="16">
        <v>11944.99</v>
      </c>
      <c r="O174" s="16">
        <v>2379.25</v>
      </c>
      <c r="P174" s="39">
        <f t="shared" si="15"/>
        <v>154314.65999999997</v>
      </c>
      <c r="Q174" s="40">
        <v>0</v>
      </c>
      <c r="R174" s="79">
        <v>216390.94</v>
      </c>
      <c r="S174" s="41">
        <f t="shared" si="14"/>
        <v>13578357.160000013</v>
      </c>
    </row>
    <row r="175" spans="1:19" s="3" customFormat="1" thickBot="1" x14ac:dyDescent="0.3">
      <c r="A175" s="12"/>
      <c r="B175" s="30" t="s">
        <v>376</v>
      </c>
      <c r="C175" s="21">
        <f t="shared" ref="C175:O175" si="16">SUM(C4:C174)</f>
        <v>1518100848</v>
      </c>
      <c r="D175" s="21">
        <f t="shared" ref="D175" si="17">SUM(D4:D174)</f>
        <v>30857491</v>
      </c>
      <c r="E175" s="21">
        <f t="shared" si="16"/>
        <v>2191710</v>
      </c>
      <c r="F175" s="22">
        <f t="shared" si="16"/>
        <v>775855651.26999307</v>
      </c>
      <c r="G175" s="22">
        <f t="shared" si="16"/>
        <v>1160702</v>
      </c>
      <c r="H175" s="22">
        <f t="shared" si="16"/>
        <v>9292796.0100000016</v>
      </c>
      <c r="I175" s="22">
        <f t="shared" si="16"/>
        <v>42054666.5</v>
      </c>
      <c r="J175" s="22">
        <f t="shared" si="16"/>
        <v>82434893.399999991</v>
      </c>
      <c r="K175" s="24">
        <f t="shared" si="16"/>
        <v>2297078971.3799939</v>
      </c>
      <c r="L175" s="26">
        <f t="shared" si="16"/>
        <v>15098619.575000003</v>
      </c>
      <c r="M175" s="26">
        <f t="shared" si="16"/>
        <v>3129300</v>
      </c>
      <c r="N175" s="27">
        <f t="shared" si="16"/>
        <v>1958018.6100000017</v>
      </c>
      <c r="O175" s="28">
        <f t="shared" si="16"/>
        <v>390005.72000000015</v>
      </c>
      <c r="P175" s="23">
        <f t="shared" si="15"/>
        <v>20575943.905000005</v>
      </c>
      <c r="Q175" s="29">
        <f>SUM(Q4:Q174)</f>
        <v>0</v>
      </c>
      <c r="R175" s="80">
        <f>SUM(R4:R174)</f>
        <v>122737255.49000004</v>
      </c>
      <c r="S175" s="25">
        <f>SUM(S4:S174)</f>
        <v>2440392170.7749934</v>
      </c>
    </row>
    <row r="176" spans="1:19" ht="17.399999999999999" customHeight="1" x14ac:dyDescent="0.3">
      <c r="A176" s="46" t="s">
        <v>397</v>
      </c>
      <c r="B176"/>
      <c r="C176"/>
      <c r="D176"/>
      <c r="E176"/>
      <c r="F176"/>
      <c r="G176"/>
      <c r="H176" s="86"/>
      <c r="I176"/>
      <c r="J176" s="52"/>
      <c r="K176"/>
      <c r="L176"/>
      <c r="M176"/>
      <c r="N176"/>
      <c r="O176"/>
      <c r="P176"/>
      <c r="Q176"/>
      <c r="R176"/>
      <c r="S176"/>
    </row>
    <row r="177" spans="1:19" ht="15" x14ac:dyDescent="0.25">
      <c r="A177" s="47" t="s">
        <v>374</v>
      </c>
      <c r="B177"/>
      <c r="C177"/>
      <c r="D177"/>
      <c r="E177"/>
      <c r="F177" s="46" t="s">
        <v>389</v>
      </c>
      <c r="G177"/>
      <c r="H177" s="86"/>
      <c r="I177"/>
      <c r="J177" s="52"/>
      <c r="K177"/>
      <c r="L177"/>
      <c r="M177"/>
      <c r="N177"/>
      <c r="O177"/>
      <c r="P177"/>
      <c r="Q177"/>
      <c r="R177"/>
      <c r="S177"/>
    </row>
    <row r="178" spans="1:19" ht="23.7" customHeight="1" x14ac:dyDescent="0.3">
      <c r="A178" s="17" t="s">
        <v>346</v>
      </c>
      <c r="B178" s="18"/>
      <c r="F178" s="6"/>
    </row>
    <row r="179" spans="1:19" ht="13.2" x14ac:dyDescent="0.25">
      <c r="A179" s="13" t="s">
        <v>347</v>
      </c>
      <c r="B179" s="9"/>
      <c r="C179" s="9"/>
      <c r="D179" s="9"/>
      <c r="E179" s="9"/>
      <c r="F179" s="9"/>
      <c r="G179" s="9"/>
      <c r="H179" s="88"/>
      <c r="I179" s="9"/>
      <c r="J179" s="54"/>
      <c r="K179" s="9"/>
    </row>
    <row r="180" spans="1:19" ht="13.2" x14ac:dyDescent="0.25">
      <c r="A180" s="13" t="s">
        <v>348</v>
      </c>
      <c r="B180" s="9"/>
      <c r="C180" s="9"/>
      <c r="D180" s="9"/>
      <c r="E180" s="9"/>
      <c r="F180" s="9"/>
      <c r="G180" s="9"/>
      <c r="H180" s="88"/>
      <c r="I180" s="9"/>
      <c r="J180" s="54"/>
      <c r="K180" s="9"/>
    </row>
    <row r="181" spans="1:19" ht="13.2" x14ac:dyDescent="0.25">
      <c r="A181" s="13" t="s">
        <v>390</v>
      </c>
      <c r="B181" s="9"/>
      <c r="C181" s="9"/>
      <c r="D181" s="9"/>
      <c r="E181" s="9"/>
      <c r="F181" s="9"/>
      <c r="G181" s="9"/>
      <c r="H181" s="88"/>
      <c r="I181" s="9"/>
      <c r="J181" s="54"/>
      <c r="K181" s="9"/>
    </row>
    <row r="182" spans="1:19" ht="13.2" x14ac:dyDescent="0.25">
      <c r="A182" s="13" t="s">
        <v>395</v>
      </c>
      <c r="B182" s="9"/>
      <c r="C182" s="9"/>
      <c r="D182" s="9"/>
      <c r="E182" s="9"/>
      <c r="F182" s="9"/>
      <c r="G182" s="9"/>
      <c r="H182" s="88"/>
      <c r="I182" s="9"/>
      <c r="J182" s="54"/>
      <c r="K182" s="9"/>
    </row>
    <row r="183" spans="1:19" ht="13.2" x14ac:dyDescent="0.25">
      <c r="A183" s="13" t="s">
        <v>396</v>
      </c>
      <c r="B183" s="9"/>
      <c r="C183" s="9"/>
      <c r="D183" s="9"/>
      <c r="E183" s="9"/>
      <c r="F183" s="9"/>
      <c r="G183" s="9"/>
      <c r="H183" s="88"/>
      <c r="I183" s="9"/>
      <c r="J183" s="54"/>
      <c r="K183" s="9"/>
    </row>
    <row r="184" spans="1:19" ht="13.2" x14ac:dyDescent="0.25">
      <c r="A184" s="10" t="s">
        <v>352</v>
      </c>
      <c r="B184" s="9"/>
      <c r="C184" s="9"/>
      <c r="D184" s="9"/>
      <c r="E184" s="9"/>
      <c r="F184" s="9"/>
      <c r="G184" s="9"/>
      <c r="H184" s="88"/>
      <c r="I184" s="9"/>
      <c r="J184" s="54"/>
      <c r="K184" s="9"/>
    </row>
    <row r="185" spans="1:19" ht="13.2" x14ac:dyDescent="0.25">
      <c r="A185" s="10" t="s">
        <v>353</v>
      </c>
      <c r="B185" s="9"/>
      <c r="C185" s="9"/>
      <c r="D185" s="9"/>
      <c r="E185" s="9"/>
      <c r="F185" s="9"/>
      <c r="G185" s="9"/>
      <c r="H185" s="88"/>
      <c r="I185" s="9"/>
      <c r="J185" s="54"/>
      <c r="K185" s="9"/>
    </row>
    <row r="186" spans="1:19" ht="13.2" x14ac:dyDescent="0.25">
      <c r="A186" s="10" t="s">
        <v>354</v>
      </c>
      <c r="B186" s="9"/>
      <c r="C186" s="9"/>
      <c r="D186" s="9"/>
      <c r="E186" s="9"/>
      <c r="F186" s="9"/>
      <c r="G186" s="9"/>
      <c r="H186" s="88"/>
      <c r="I186" s="9"/>
      <c r="J186" s="54"/>
      <c r="K186" s="9"/>
    </row>
    <row r="187" spans="1:19" ht="13.2" x14ac:dyDescent="0.25">
      <c r="A187" s="10" t="s">
        <v>355</v>
      </c>
      <c r="B187" s="9"/>
      <c r="C187" s="9"/>
      <c r="D187" s="9"/>
      <c r="E187" s="9"/>
      <c r="F187" s="9"/>
      <c r="G187" s="9"/>
      <c r="H187" s="88"/>
      <c r="I187" s="9"/>
      <c r="J187" s="54"/>
      <c r="K187" s="9"/>
    </row>
    <row r="188" spans="1:19" ht="13.2" x14ac:dyDescent="0.25">
      <c r="A188" s="10" t="s">
        <v>371</v>
      </c>
      <c r="B188" s="9"/>
      <c r="C188" s="9"/>
      <c r="D188" s="9"/>
      <c r="E188" s="9"/>
      <c r="F188" s="9"/>
      <c r="G188" s="9"/>
      <c r="H188" s="88"/>
      <c r="I188" s="9"/>
      <c r="J188" s="54"/>
      <c r="K188" s="9"/>
    </row>
    <row r="189" spans="1:19" ht="13.2" x14ac:dyDescent="0.25">
      <c r="A189" s="13" t="s">
        <v>372</v>
      </c>
      <c r="B189" s="9"/>
      <c r="C189" s="9"/>
      <c r="D189" s="9"/>
      <c r="E189" s="9"/>
      <c r="F189" s="9"/>
      <c r="G189" s="9"/>
      <c r="H189" s="88"/>
      <c r="I189" s="9"/>
      <c r="J189" s="54"/>
      <c r="K189" s="9"/>
    </row>
    <row r="190" spans="1:19" ht="13.2" x14ac:dyDescent="0.25">
      <c r="A190" s="10" t="s">
        <v>365</v>
      </c>
      <c r="B190" s="9"/>
      <c r="C190" s="9"/>
      <c r="D190" s="9"/>
      <c r="E190" s="9"/>
      <c r="F190" s="9"/>
      <c r="G190" s="9"/>
      <c r="H190" s="88"/>
      <c r="I190" s="9"/>
      <c r="J190" s="54"/>
      <c r="K190" s="9"/>
    </row>
    <row r="191" spans="1:19" ht="13.2" x14ac:dyDescent="0.25">
      <c r="A191" s="10" t="s">
        <v>379</v>
      </c>
      <c r="B191" s="9"/>
      <c r="C191" s="9"/>
      <c r="D191" s="9"/>
      <c r="E191" s="9"/>
      <c r="F191" s="9"/>
      <c r="G191" s="9"/>
      <c r="H191" s="88"/>
      <c r="I191" s="9"/>
      <c r="J191" s="54"/>
      <c r="K191" s="9"/>
    </row>
    <row r="192" spans="1:19" ht="13.2" x14ac:dyDescent="0.25">
      <c r="A192" s="10" t="s">
        <v>366</v>
      </c>
      <c r="B192" s="9"/>
      <c r="C192" s="9"/>
      <c r="D192" s="9"/>
      <c r="E192" s="9"/>
      <c r="F192" s="9"/>
      <c r="G192" s="9"/>
      <c r="H192" s="88"/>
      <c r="I192" s="9"/>
      <c r="J192" s="54"/>
      <c r="K192" s="9"/>
    </row>
    <row r="193" spans="1:11" ht="13.2" x14ac:dyDescent="0.25">
      <c r="A193" s="10" t="s">
        <v>367</v>
      </c>
      <c r="B193" s="9"/>
      <c r="C193" s="9"/>
      <c r="D193" s="9"/>
      <c r="E193" s="9"/>
      <c r="F193" s="9"/>
      <c r="G193" s="9"/>
      <c r="H193" s="88"/>
      <c r="I193" s="9"/>
      <c r="J193" s="54"/>
      <c r="K193" s="9"/>
    </row>
    <row r="194" spans="1:11" ht="13.2" x14ac:dyDescent="0.25">
      <c r="A194" s="10" t="s">
        <v>364</v>
      </c>
      <c r="B194" s="9"/>
      <c r="C194" s="9"/>
      <c r="D194" s="9"/>
      <c r="E194" s="9"/>
      <c r="F194" s="9"/>
      <c r="G194" s="9"/>
      <c r="H194" s="88"/>
      <c r="I194" s="9"/>
      <c r="J194" s="54"/>
      <c r="K194" s="9"/>
    </row>
    <row r="195" spans="1:11" ht="13.2" x14ac:dyDescent="0.25">
      <c r="A195" s="10" t="s">
        <v>368</v>
      </c>
      <c r="B195" s="9"/>
      <c r="C195" s="9"/>
      <c r="D195" s="9"/>
      <c r="E195" s="9"/>
      <c r="F195" s="9"/>
      <c r="G195" s="9"/>
      <c r="H195" s="88"/>
      <c r="I195" s="9"/>
      <c r="J195" s="54"/>
      <c r="K195" s="9"/>
    </row>
    <row r="196" spans="1:11" ht="13.2" x14ac:dyDescent="0.25">
      <c r="A196" s="10" t="s">
        <v>369</v>
      </c>
      <c r="B196" s="9"/>
      <c r="C196" s="9"/>
      <c r="D196" s="9"/>
      <c r="E196" s="9"/>
      <c r="F196" s="9"/>
      <c r="G196" s="9"/>
      <c r="H196" s="88"/>
      <c r="I196" s="9"/>
      <c r="J196" s="54"/>
      <c r="K196" s="9"/>
    </row>
    <row r="197" spans="1:11" ht="13.2" x14ac:dyDescent="0.25">
      <c r="A197" s="10" t="s">
        <v>391</v>
      </c>
      <c r="B197" s="9"/>
      <c r="C197" s="9"/>
      <c r="D197" s="9"/>
      <c r="E197" s="9"/>
      <c r="F197" s="9"/>
      <c r="G197" s="9"/>
      <c r="H197" s="88"/>
      <c r="I197" s="9"/>
      <c r="J197" s="54"/>
      <c r="K197" s="9"/>
    </row>
    <row r="199" spans="1:11" x14ac:dyDescent="0.25">
      <c r="A199" s="1" t="s">
        <v>349</v>
      </c>
    </row>
    <row r="200" spans="1:11" x14ac:dyDescent="0.25">
      <c r="A200" s="1" t="s">
        <v>375</v>
      </c>
    </row>
    <row r="201" spans="1:11" x14ac:dyDescent="0.25">
      <c r="A201" s="1" t="s">
        <v>350</v>
      </c>
    </row>
    <row r="202" spans="1:11" x14ac:dyDescent="0.25">
      <c r="A202" s="1" t="s">
        <v>351</v>
      </c>
    </row>
    <row r="203" spans="1:11" x14ac:dyDescent="0.25">
      <c r="A203" s="1" t="s">
        <v>373</v>
      </c>
    </row>
    <row r="204" spans="1:11" x14ac:dyDescent="0.25">
      <c r="A204" s="1" t="s">
        <v>403</v>
      </c>
    </row>
    <row r="205" spans="1:11" x14ac:dyDescent="0.25">
      <c r="G205" s="4" t="s">
        <v>370</v>
      </c>
    </row>
    <row r="206" spans="1:11" x14ac:dyDescent="0.25">
      <c r="A206" s="1" t="s">
        <v>398</v>
      </c>
    </row>
  </sheetData>
  <autoFilter ref="A3:S197" xr:uid="{42E94BB9-564F-4406-B3BA-68CCDEC7163B}"/>
  <hyperlinks>
    <hyperlink ref="A177" r:id="rId1" xr:uid="{00000000-0004-0000-0000-000000000000}"/>
  </hyperlinks>
  <printOptions horizontalCentered="1"/>
  <pageMargins left="0" right="0" top="0" bottom="0.5" header="0" footer="0.3"/>
  <pageSetup paperSize="5" scale="61" fitToHeight="4" orientation="landscape" r:id="rId2"/>
  <headerFooter>
    <oddFooter>&amp;C&amp;"Arial,Regular"Page &amp;P of &amp;N&amp;R&amp;"Arial,Regular"&amp;D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2A501-2D77-40A2-A6AD-A2086F98C77D}">
  <sheetPr>
    <pageSetUpPr fitToPage="1"/>
  </sheetPr>
  <dimension ref="A1:F20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82" sqref="K182"/>
    </sheetView>
  </sheetViews>
  <sheetFormatPr defaultColWidth="9.33203125" defaultRowHeight="13.8" x14ac:dyDescent="0.25"/>
  <cols>
    <col min="1" max="1" width="7.6640625" style="1" customWidth="1"/>
    <col min="2" max="2" width="26.33203125" style="1" bestFit="1" customWidth="1"/>
    <col min="3" max="3" width="17.44140625" style="4" bestFit="1" customWidth="1"/>
    <col min="4" max="5" width="17.109375" style="4" customWidth="1"/>
    <col min="6" max="6" width="17.6640625" style="1" bestFit="1" customWidth="1"/>
    <col min="7" max="7" width="9.33203125" style="1"/>
    <col min="8" max="8" width="26.44140625" style="1" bestFit="1" customWidth="1"/>
    <col min="9" max="9" width="16" style="1" bestFit="1" customWidth="1"/>
    <col min="10" max="10" width="15" style="1" bestFit="1" customWidth="1"/>
    <col min="11" max="11" width="12.33203125" style="1" bestFit="1" customWidth="1"/>
    <col min="12" max="16384" width="9.33203125" style="1"/>
  </cols>
  <sheetData>
    <row r="1" spans="1:6" ht="25.2" customHeight="1" thickBot="1" x14ac:dyDescent="0.3">
      <c r="B1" s="19"/>
      <c r="C1" s="19"/>
      <c r="D1" s="19"/>
      <c r="E1" s="19"/>
      <c r="F1" s="19"/>
    </row>
    <row r="2" spans="1:6" s="2" customFormat="1" ht="53.4" thickBot="1" x14ac:dyDescent="0.3">
      <c r="A2" s="42" t="s">
        <v>0</v>
      </c>
      <c r="B2" s="43" t="s">
        <v>1</v>
      </c>
      <c r="C2" s="44" t="s">
        <v>380</v>
      </c>
      <c r="D2" s="44" t="s">
        <v>388</v>
      </c>
      <c r="E2" s="44" t="s">
        <v>388</v>
      </c>
      <c r="F2" s="45" t="s">
        <v>392</v>
      </c>
    </row>
    <row r="3" spans="1:6" ht="13.2" x14ac:dyDescent="0.25">
      <c r="A3" s="31" t="s">
        <v>3</v>
      </c>
      <c r="B3" s="32" t="s">
        <v>4</v>
      </c>
      <c r="C3" s="33">
        <f>SUM('On Behalf Payment Totals '!C4)</f>
        <v>4859880</v>
      </c>
      <c r="D3" s="33">
        <f>'On Behalf Payment Totals '!D4</f>
        <v>99602</v>
      </c>
      <c r="E3" s="33">
        <f>'On Behalf Payment Totals '!E4</f>
        <v>7074</v>
      </c>
      <c r="F3" s="41">
        <f>SUM(C3:E3)</f>
        <v>4966556</v>
      </c>
    </row>
    <row r="4" spans="1:6" ht="13.2" x14ac:dyDescent="0.25">
      <c r="A4" s="11" t="s">
        <v>5</v>
      </c>
      <c r="B4" s="5" t="s">
        <v>6</v>
      </c>
      <c r="C4" s="33">
        <f>SUM('On Behalf Payment Totals '!C5)</f>
        <v>5993561</v>
      </c>
      <c r="D4" s="33">
        <f>'On Behalf Payment Totals '!D5</f>
        <v>121683</v>
      </c>
      <c r="E4" s="33">
        <f>'On Behalf Payment Totals '!E5</f>
        <v>8643</v>
      </c>
      <c r="F4" s="41">
        <f t="shared" ref="F4:F67" si="0">SUM(C4:E4)</f>
        <v>6123887</v>
      </c>
    </row>
    <row r="5" spans="1:6" ht="13.2" x14ac:dyDescent="0.25">
      <c r="A5" s="11" t="s">
        <v>7</v>
      </c>
      <c r="B5" s="5" t="s">
        <v>8</v>
      </c>
      <c r="C5" s="33">
        <f>SUM('On Behalf Payment Totals '!C6)</f>
        <v>1816623</v>
      </c>
      <c r="D5" s="33">
        <f>'On Behalf Payment Totals '!D6</f>
        <v>37452</v>
      </c>
      <c r="E5" s="33">
        <f>'On Behalf Payment Totals '!E6</f>
        <v>2660</v>
      </c>
      <c r="F5" s="41">
        <f t="shared" si="0"/>
        <v>1856735</v>
      </c>
    </row>
    <row r="6" spans="1:6" ht="13.2" x14ac:dyDescent="0.25">
      <c r="A6" s="11" t="s">
        <v>9</v>
      </c>
      <c r="B6" s="5" t="s">
        <v>10</v>
      </c>
      <c r="C6" s="33">
        <f>SUM('On Behalf Payment Totals '!C7)</f>
        <v>7607244</v>
      </c>
      <c r="D6" s="33">
        <f>'On Behalf Payment Totals '!D7</f>
        <v>154488</v>
      </c>
      <c r="E6" s="33">
        <f>'On Behalf Payment Totals '!E7</f>
        <v>10973</v>
      </c>
      <c r="F6" s="41">
        <f t="shared" si="0"/>
        <v>7772705</v>
      </c>
    </row>
    <row r="7" spans="1:6" ht="13.2" x14ac:dyDescent="0.25">
      <c r="A7" s="11" t="s">
        <v>11</v>
      </c>
      <c r="B7" s="5" t="s">
        <v>12</v>
      </c>
      <c r="C7" s="33">
        <f>SUM('On Behalf Payment Totals '!C8)</f>
        <v>6520663</v>
      </c>
      <c r="D7" s="33">
        <f>'On Behalf Payment Totals '!D8</f>
        <v>132498</v>
      </c>
      <c r="E7" s="33">
        <f>'On Behalf Payment Totals '!E8</f>
        <v>9411</v>
      </c>
      <c r="F7" s="41">
        <f t="shared" si="0"/>
        <v>6662572</v>
      </c>
    </row>
    <row r="8" spans="1:6" ht="13.2" x14ac:dyDescent="0.25">
      <c r="A8" s="11" t="s">
        <v>13</v>
      </c>
      <c r="B8" s="5" t="s">
        <v>14</v>
      </c>
      <c r="C8" s="33">
        <f>SUM('On Behalf Payment Totals '!C9)</f>
        <v>698779</v>
      </c>
      <c r="D8" s="33">
        <f>'On Behalf Payment Totals '!D9</f>
        <v>14235</v>
      </c>
      <c r="E8" s="33">
        <f>'On Behalf Payment Totals '!E9</f>
        <v>1011</v>
      </c>
      <c r="F8" s="41">
        <f t="shared" si="0"/>
        <v>714025</v>
      </c>
    </row>
    <row r="9" spans="1:6" ht="13.2" x14ac:dyDescent="0.25">
      <c r="A9" s="11" t="s">
        <v>15</v>
      </c>
      <c r="B9" s="5" t="s">
        <v>16</v>
      </c>
      <c r="C9" s="33">
        <f>SUM('On Behalf Payment Totals '!C10)</f>
        <v>2366831</v>
      </c>
      <c r="D9" s="33">
        <f>'On Behalf Payment Totals '!D10</f>
        <v>48124</v>
      </c>
      <c r="E9" s="33">
        <f>'On Behalf Payment Totals '!E10</f>
        <v>3418</v>
      </c>
      <c r="F9" s="41">
        <f t="shared" si="0"/>
        <v>2418373</v>
      </c>
    </row>
    <row r="10" spans="1:6" ht="13.2" x14ac:dyDescent="0.25">
      <c r="A10" s="11" t="s">
        <v>17</v>
      </c>
      <c r="B10" s="5" t="s">
        <v>18</v>
      </c>
      <c r="C10" s="33">
        <f>SUM('On Behalf Payment Totals '!C11)</f>
        <v>1316203</v>
      </c>
      <c r="D10" s="33">
        <f>'On Behalf Payment Totals '!D11</f>
        <v>26902</v>
      </c>
      <c r="E10" s="33">
        <f>'On Behalf Payment Totals '!E11</f>
        <v>1911</v>
      </c>
      <c r="F10" s="41">
        <f t="shared" si="0"/>
        <v>1345016</v>
      </c>
    </row>
    <row r="11" spans="1:6" ht="13.2" x14ac:dyDescent="0.25">
      <c r="A11" s="11" t="s">
        <v>19</v>
      </c>
      <c r="B11" s="5" t="s">
        <v>20</v>
      </c>
      <c r="C11" s="33">
        <f>SUM('On Behalf Payment Totals '!C12)</f>
        <v>7474177</v>
      </c>
      <c r="D11" s="33">
        <f>'On Behalf Payment Totals '!D12</f>
        <v>153256</v>
      </c>
      <c r="E11" s="33">
        <f>'On Behalf Payment Totals '!E12</f>
        <v>10885</v>
      </c>
      <c r="F11" s="41">
        <f t="shared" si="0"/>
        <v>7638318</v>
      </c>
    </row>
    <row r="12" spans="1:6" ht="13.2" x14ac:dyDescent="0.25">
      <c r="A12" s="11" t="s">
        <v>21</v>
      </c>
      <c r="B12" s="5" t="s">
        <v>22</v>
      </c>
      <c r="C12" s="33">
        <f>SUM('On Behalf Payment Totals '!C13)</f>
        <v>9986178</v>
      </c>
      <c r="D12" s="33">
        <f>'On Behalf Payment Totals '!D13</f>
        <v>203902</v>
      </c>
      <c r="E12" s="33">
        <f>'On Behalf Payment Totals '!E13</f>
        <v>14483</v>
      </c>
      <c r="F12" s="41">
        <f t="shared" si="0"/>
        <v>10204563</v>
      </c>
    </row>
    <row r="13" spans="1:6" ht="13.2" x14ac:dyDescent="0.25">
      <c r="A13" s="11" t="s">
        <v>23</v>
      </c>
      <c r="B13" s="5" t="s">
        <v>24</v>
      </c>
      <c r="C13" s="33">
        <f>SUM('On Behalf Payment Totals '!C14)</f>
        <v>3562343</v>
      </c>
      <c r="D13" s="33">
        <f>'On Behalf Payment Totals '!D14</f>
        <v>72886</v>
      </c>
      <c r="E13" s="33">
        <f>'On Behalf Payment Totals '!E14</f>
        <v>5177</v>
      </c>
      <c r="F13" s="41">
        <f t="shared" si="0"/>
        <v>3640406</v>
      </c>
    </row>
    <row r="14" spans="1:6" ht="13.2" x14ac:dyDescent="0.25">
      <c r="A14" s="11" t="s">
        <v>25</v>
      </c>
      <c r="B14" s="5" t="s">
        <v>26</v>
      </c>
      <c r="C14" s="33">
        <f>SUM('On Behalf Payment Totals '!C15)</f>
        <v>3150843</v>
      </c>
      <c r="D14" s="33">
        <f>'On Behalf Payment Totals '!D15</f>
        <v>63978</v>
      </c>
      <c r="E14" s="33">
        <f>'On Behalf Payment Totals '!E15</f>
        <v>4544</v>
      </c>
      <c r="F14" s="41">
        <f t="shared" si="0"/>
        <v>3219365</v>
      </c>
    </row>
    <row r="15" spans="1:6" ht="13.2" x14ac:dyDescent="0.25">
      <c r="A15" s="11" t="s">
        <v>27</v>
      </c>
      <c r="B15" s="5" t="s">
        <v>28</v>
      </c>
      <c r="C15" s="33">
        <f>SUM('On Behalf Payment Totals '!C16)</f>
        <v>2702226</v>
      </c>
      <c r="D15" s="33">
        <f>'On Behalf Payment Totals '!D16</f>
        <v>54870</v>
      </c>
      <c r="E15" s="33">
        <f>'On Behalf Payment Totals '!E16</f>
        <v>3897</v>
      </c>
      <c r="F15" s="41">
        <f t="shared" si="0"/>
        <v>2760993</v>
      </c>
    </row>
    <row r="16" spans="1:6" ht="13.2" x14ac:dyDescent="0.25">
      <c r="A16" s="11" t="s">
        <v>29</v>
      </c>
      <c r="B16" s="5" t="s">
        <v>30</v>
      </c>
      <c r="C16" s="33">
        <f>SUM('On Behalf Payment Totals '!C17)</f>
        <v>1613698</v>
      </c>
      <c r="D16" s="33">
        <f>'On Behalf Payment Totals '!D17</f>
        <v>32502</v>
      </c>
      <c r="E16" s="33">
        <f>'On Behalf Payment Totals '!E17</f>
        <v>2309</v>
      </c>
      <c r="F16" s="41">
        <f t="shared" si="0"/>
        <v>1648509</v>
      </c>
    </row>
    <row r="17" spans="1:6" ht="13.2" x14ac:dyDescent="0.25">
      <c r="A17" s="11" t="s">
        <v>31</v>
      </c>
      <c r="B17" s="5" t="s">
        <v>32</v>
      </c>
      <c r="C17" s="33">
        <f>SUM('On Behalf Payment Totals '!C18)</f>
        <v>2918511</v>
      </c>
      <c r="D17" s="33">
        <f>'On Behalf Payment Totals '!D18</f>
        <v>59274</v>
      </c>
      <c r="E17" s="33">
        <f>'On Behalf Payment Totals '!E18</f>
        <v>4210</v>
      </c>
      <c r="F17" s="41">
        <f t="shared" si="0"/>
        <v>2981995</v>
      </c>
    </row>
    <row r="18" spans="1:6" ht="13.2" x14ac:dyDescent="0.25">
      <c r="A18" s="11" t="s">
        <v>33</v>
      </c>
      <c r="B18" s="5" t="s">
        <v>34</v>
      </c>
      <c r="C18" s="33">
        <f>SUM('On Behalf Payment Totals '!C19)</f>
        <v>51059689</v>
      </c>
      <c r="D18" s="33">
        <f>'On Behalf Payment Totals '!D19</f>
        <v>1038612</v>
      </c>
      <c r="E18" s="33">
        <f>'On Behalf Payment Totals '!E19</f>
        <v>73769</v>
      </c>
      <c r="F18" s="41">
        <f t="shared" si="0"/>
        <v>52172070</v>
      </c>
    </row>
    <row r="19" spans="1:6" ht="13.2" x14ac:dyDescent="0.25">
      <c r="A19" s="11" t="s">
        <v>35</v>
      </c>
      <c r="B19" s="5" t="s">
        <v>36</v>
      </c>
      <c r="C19" s="33">
        <f>SUM('On Behalf Payment Totals '!C20)</f>
        <v>5549528</v>
      </c>
      <c r="D19" s="33">
        <f>'On Behalf Payment Totals '!D20</f>
        <v>111910</v>
      </c>
      <c r="E19" s="33">
        <f>'On Behalf Payment Totals '!E20</f>
        <v>7949</v>
      </c>
      <c r="F19" s="41">
        <f t="shared" si="0"/>
        <v>5669387</v>
      </c>
    </row>
    <row r="20" spans="1:6" ht="13.2" x14ac:dyDescent="0.25">
      <c r="A20" s="11" t="s">
        <v>37</v>
      </c>
      <c r="B20" s="5" t="s">
        <v>38</v>
      </c>
      <c r="C20" s="33">
        <f>SUM('On Behalf Payment Totals '!C21)</f>
        <v>9453736</v>
      </c>
      <c r="D20" s="33">
        <f>'On Behalf Payment Totals '!D21</f>
        <v>192426</v>
      </c>
      <c r="E20" s="33">
        <f>'On Behalf Payment Totals '!E21</f>
        <v>13667</v>
      </c>
      <c r="F20" s="41">
        <f t="shared" si="0"/>
        <v>9659829</v>
      </c>
    </row>
    <row r="21" spans="1:6" ht="13.2" x14ac:dyDescent="0.25">
      <c r="A21" s="11" t="s">
        <v>39</v>
      </c>
      <c r="B21" s="5" t="s">
        <v>40</v>
      </c>
      <c r="C21" s="33">
        <f>SUM('On Behalf Payment Totals '!C22)</f>
        <v>7087746</v>
      </c>
      <c r="D21" s="33">
        <f>'On Behalf Payment Totals '!D22</f>
        <v>145323</v>
      </c>
      <c r="E21" s="33">
        <f>'On Behalf Payment Totals '!E22</f>
        <v>10322</v>
      </c>
      <c r="F21" s="41">
        <f t="shared" si="0"/>
        <v>7243391</v>
      </c>
    </row>
    <row r="22" spans="1:6" ht="13.2" x14ac:dyDescent="0.25">
      <c r="A22" s="11" t="s">
        <v>41</v>
      </c>
      <c r="B22" s="5" t="s">
        <v>42</v>
      </c>
      <c r="C22" s="33">
        <f>SUM('On Behalf Payment Totals '!C23)</f>
        <v>6998561</v>
      </c>
      <c r="D22" s="33">
        <f>'On Behalf Payment Totals '!D23</f>
        <v>141792</v>
      </c>
      <c r="E22" s="33">
        <f>'On Behalf Payment Totals '!E23</f>
        <v>10071</v>
      </c>
      <c r="F22" s="41">
        <f t="shared" si="0"/>
        <v>7150424</v>
      </c>
    </row>
    <row r="23" spans="1:6" ht="13.2" x14ac:dyDescent="0.25">
      <c r="A23" s="11" t="s">
        <v>43</v>
      </c>
      <c r="B23" s="5" t="s">
        <v>44</v>
      </c>
      <c r="C23" s="33">
        <f>SUM('On Behalf Payment Totals '!C24)</f>
        <v>2468108</v>
      </c>
      <c r="D23" s="33">
        <f>'On Behalf Payment Totals '!D24</f>
        <v>50101</v>
      </c>
      <c r="E23" s="33">
        <f>'On Behalf Payment Totals '!E24</f>
        <v>3559</v>
      </c>
      <c r="F23" s="41">
        <f t="shared" si="0"/>
        <v>2521768</v>
      </c>
    </row>
    <row r="24" spans="1:6" ht="13.2" x14ac:dyDescent="0.25">
      <c r="A24" s="11" t="s">
        <v>45</v>
      </c>
      <c r="B24" s="5" t="s">
        <v>46</v>
      </c>
      <c r="C24" s="33">
        <f>SUM('On Behalf Payment Totals '!C25)</f>
        <v>3547280</v>
      </c>
      <c r="D24" s="33">
        <f>'On Behalf Payment Totals '!D25</f>
        <v>73131</v>
      </c>
      <c r="E24" s="33">
        <f>'On Behalf Payment Totals '!E25</f>
        <v>5194</v>
      </c>
      <c r="F24" s="41">
        <f t="shared" si="0"/>
        <v>3625605</v>
      </c>
    </row>
    <row r="25" spans="1:6" ht="13.2" x14ac:dyDescent="0.25">
      <c r="A25" s="11" t="s">
        <v>47</v>
      </c>
      <c r="B25" s="5" t="s">
        <v>48</v>
      </c>
      <c r="C25" s="33">
        <f>SUM('On Behalf Payment Totals '!C26)</f>
        <v>4730921</v>
      </c>
      <c r="D25" s="33">
        <f>'On Behalf Payment Totals '!D26</f>
        <v>96230</v>
      </c>
      <c r="E25" s="33">
        <f>'On Behalf Payment Totals '!E26</f>
        <v>6835</v>
      </c>
      <c r="F25" s="41">
        <f t="shared" si="0"/>
        <v>4833986</v>
      </c>
    </row>
    <row r="26" spans="1:6" ht="13.2" x14ac:dyDescent="0.25">
      <c r="A26" s="11" t="s">
        <v>49</v>
      </c>
      <c r="B26" s="5" t="s">
        <v>50</v>
      </c>
      <c r="C26" s="33">
        <f>SUM('On Behalf Payment Totals '!C27)</f>
        <v>28680234</v>
      </c>
      <c r="D26" s="33">
        <f>'On Behalf Payment Totals '!D27</f>
        <v>579770</v>
      </c>
      <c r="E26" s="33">
        <f>'On Behalf Payment Totals '!E27</f>
        <v>41179</v>
      </c>
      <c r="F26" s="41">
        <f t="shared" si="0"/>
        <v>29301183</v>
      </c>
    </row>
    <row r="27" spans="1:6" ht="13.2" x14ac:dyDescent="0.25">
      <c r="A27" s="11" t="s">
        <v>51</v>
      </c>
      <c r="B27" s="5" t="s">
        <v>52</v>
      </c>
      <c r="C27" s="33">
        <f>SUM('On Behalf Payment Totals '!C28)</f>
        <v>1192732</v>
      </c>
      <c r="D27" s="33">
        <f>'On Behalf Payment Totals '!D28</f>
        <v>24424</v>
      </c>
      <c r="E27" s="33">
        <f>'On Behalf Payment Totals '!E28</f>
        <v>1735</v>
      </c>
      <c r="F27" s="41">
        <f t="shared" si="0"/>
        <v>1218891</v>
      </c>
    </row>
    <row r="28" spans="1:6" ht="13.2" x14ac:dyDescent="0.25">
      <c r="A28" s="11" t="s">
        <v>53</v>
      </c>
      <c r="B28" s="5" t="s">
        <v>54</v>
      </c>
      <c r="C28" s="33">
        <f>SUM('On Behalf Payment Totals '!C29)</f>
        <v>3978098</v>
      </c>
      <c r="D28" s="33">
        <f>'On Behalf Payment Totals '!D29</f>
        <v>80575</v>
      </c>
      <c r="E28" s="33">
        <f>'On Behalf Payment Totals '!E29</f>
        <v>5723</v>
      </c>
      <c r="F28" s="41">
        <f t="shared" si="0"/>
        <v>4064396</v>
      </c>
    </row>
    <row r="29" spans="1:6" ht="13.2" x14ac:dyDescent="0.25">
      <c r="A29" s="11" t="s">
        <v>55</v>
      </c>
      <c r="B29" s="5" t="s">
        <v>56</v>
      </c>
      <c r="C29" s="33">
        <f>SUM('On Behalf Payment Totals '!C30)</f>
        <v>3200681</v>
      </c>
      <c r="D29" s="33">
        <f>'On Behalf Payment Totals '!D30</f>
        <v>65397</v>
      </c>
      <c r="E29" s="33">
        <f>'On Behalf Payment Totals '!E30</f>
        <v>4645</v>
      </c>
      <c r="F29" s="41">
        <f t="shared" si="0"/>
        <v>3270723</v>
      </c>
    </row>
    <row r="30" spans="1:6" ht="13.2" x14ac:dyDescent="0.25">
      <c r="A30" s="11" t="s">
        <v>57</v>
      </c>
      <c r="B30" s="5" t="s">
        <v>58</v>
      </c>
      <c r="C30" s="33">
        <f>SUM('On Behalf Payment Totals '!C31)</f>
        <v>6280395</v>
      </c>
      <c r="D30" s="33">
        <f>'On Behalf Payment Totals '!D31</f>
        <v>128590</v>
      </c>
      <c r="E30" s="33">
        <f>'On Behalf Payment Totals '!E31</f>
        <v>9133</v>
      </c>
      <c r="F30" s="41">
        <f t="shared" si="0"/>
        <v>6418118</v>
      </c>
    </row>
    <row r="31" spans="1:6" ht="13.2" x14ac:dyDescent="0.25">
      <c r="A31" s="11" t="s">
        <v>59</v>
      </c>
      <c r="B31" s="5" t="s">
        <v>60</v>
      </c>
      <c r="C31" s="33">
        <f>SUM('On Behalf Payment Totals '!C32)</f>
        <v>11770348</v>
      </c>
      <c r="D31" s="33">
        <f>'On Behalf Payment Totals '!D32</f>
        <v>238820</v>
      </c>
      <c r="E31" s="33">
        <f>'On Behalf Payment Totals '!E32</f>
        <v>16963</v>
      </c>
      <c r="F31" s="41">
        <f t="shared" si="0"/>
        <v>12026131</v>
      </c>
    </row>
    <row r="32" spans="1:6" ht="13.2" x14ac:dyDescent="0.25">
      <c r="A32" s="11" t="s">
        <v>61</v>
      </c>
      <c r="B32" s="5" t="s">
        <v>62</v>
      </c>
      <c r="C32" s="33">
        <f>SUM('On Behalf Payment Totals '!C33)</f>
        <v>2786254</v>
      </c>
      <c r="D32" s="33">
        <f>'On Behalf Payment Totals '!D33</f>
        <v>56702</v>
      </c>
      <c r="E32" s="33">
        <f>'On Behalf Payment Totals '!E33</f>
        <v>4027</v>
      </c>
      <c r="F32" s="41">
        <f t="shared" si="0"/>
        <v>2846983</v>
      </c>
    </row>
    <row r="33" spans="1:6" ht="13.2" x14ac:dyDescent="0.25">
      <c r="A33" s="11" t="s">
        <v>63</v>
      </c>
      <c r="B33" s="5" t="s">
        <v>64</v>
      </c>
      <c r="C33" s="33">
        <f>SUM('On Behalf Payment Totals '!C34)</f>
        <v>1483785</v>
      </c>
      <c r="D33" s="33">
        <f>'On Behalf Payment Totals '!D34</f>
        <v>30202</v>
      </c>
      <c r="E33" s="33">
        <f>'On Behalf Payment Totals '!E34</f>
        <v>2145</v>
      </c>
      <c r="F33" s="41">
        <f t="shared" si="0"/>
        <v>1516132</v>
      </c>
    </row>
    <row r="34" spans="1:6" ht="13.2" x14ac:dyDescent="0.25">
      <c r="A34" s="11" t="s">
        <v>65</v>
      </c>
      <c r="B34" s="5" t="s">
        <v>66</v>
      </c>
      <c r="C34" s="33">
        <f>SUM('On Behalf Payment Totals '!C35)</f>
        <v>4395284</v>
      </c>
      <c r="D34" s="33">
        <f>'On Behalf Payment Totals '!D35</f>
        <v>88551</v>
      </c>
      <c r="E34" s="33">
        <f>'On Behalf Payment Totals '!E35</f>
        <v>6289</v>
      </c>
      <c r="F34" s="41">
        <f t="shared" si="0"/>
        <v>4490124</v>
      </c>
    </row>
    <row r="35" spans="1:6" ht="13.2" x14ac:dyDescent="0.25">
      <c r="A35" s="11" t="s">
        <v>67</v>
      </c>
      <c r="B35" s="5" t="s">
        <v>68</v>
      </c>
      <c r="C35" s="33">
        <f>SUM('On Behalf Payment Totals '!C36)</f>
        <v>7950239</v>
      </c>
      <c r="D35" s="33">
        <f>'On Behalf Payment Totals '!D36</f>
        <v>162638</v>
      </c>
      <c r="E35" s="33">
        <f>'On Behalf Payment Totals '!E36</f>
        <v>11552</v>
      </c>
      <c r="F35" s="41">
        <f t="shared" si="0"/>
        <v>8124429</v>
      </c>
    </row>
    <row r="36" spans="1:6" ht="13.2" x14ac:dyDescent="0.25">
      <c r="A36" s="11" t="s">
        <v>69</v>
      </c>
      <c r="B36" s="5" t="s">
        <v>70</v>
      </c>
      <c r="C36" s="33">
        <f>SUM('On Behalf Payment Totals '!C37)</f>
        <v>4104675</v>
      </c>
      <c r="D36" s="33">
        <f>'On Behalf Payment Totals '!D37</f>
        <v>83693</v>
      </c>
      <c r="E36" s="33">
        <f>'On Behalf Payment Totals '!E37</f>
        <v>5944</v>
      </c>
      <c r="F36" s="41">
        <f t="shared" si="0"/>
        <v>4194312</v>
      </c>
    </row>
    <row r="37" spans="1:6" ht="13.2" x14ac:dyDescent="0.25">
      <c r="A37" s="11" t="s">
        <v>71</v>
      </c>
      <c r="B37" s="5" t="s">
        <v>72</v>
      </c>
      <c r="C37" s="33">
        <f>SUM('On Behalf Payment Totals '!C38)</f>
        <v>1749700</v>
      </c>
      <c r="D37" s="33">
        <f>'On Behalf Payment Totals '!D38</f>
        <v>35413</v>
      </c>
      <c r="E37" s="33">
        <f>'On Behalf Payment Totals '!E38</f>
        <v>2515</v>
      </c>
      <c r="F37" s="41">
        <f t="shared" si="0"/>
        <v>1787628</v>
      </c>
    </row>
    <row r="38" spans="1:6" ht="13.2" x14ac:dyDescent="0.25">
      <c r="A38" s="11" t="s">
        <v>73</v>
      </c>
      <c r="B38" s="5" t="s">
        <v>74</v>
      </c>
      <c r="C38" s="33">
        <f>SUM('On Behalf Payment Totals '!C39)</f>
        <v>14176282</v>
      </c>
      <c r="D38" s="33">
        <f>'On Behalf Payment Totals '!D39</f>
        <v>286485</v>
      </c>
      <c r="E38" s="33">
        <f>'On Behalf Payment Totals '!E39</f>
        <v>20348</v>
      </c>
      <c r="F38" s="41">
        <f t="shared" si="0"/>
        <v>14483115</v>
      </c>
    </row>
    <row r="39" spans="1:6" ht="13.2" x14ac:dyDescent="0.25">
      <c r="A39" s="11" t="s">
        <v>75</v>
      </c>
      <c r="B39" s="5" t="s">
        <v>76</v>
      </c>
      <c r="C39" s="33">
        <f>SUM('On Behalf Payment Totals '!C40)</f>
        <v>10923795</v>
      </c>
      <c r="D39" s="33">
        <f>'On Behalf Payment Totals '!D40</f>
        <v>220870</v>
      </c>
      <c r="E39" s="33">
        <f>'On Behalf Payment Totals '!E40</f>
        <v>15688</v>
      </c>
      <c r="F39" s="41">
        <f t="shared" si="0"/>
        <v>11160353</v>
      </c>
    </row>
    <row r="40" spans="1:6" ht="13.2" x14ac:dyDescent="0.25">
      <c r="A40" s="11" t="s">
        <v>77</v>
      </c>
      <c r="B40" s="5" t="s">
        <v>78</v>
      </c>
      <c r="C40" s="33">
        <f>SUM('On Behalf Payment Totals '!C41)</f>
        <v>5840279</v>
      </c>
      <c r="D40" s="33">
        <f>'On Behalf Payment Totals '!D41</f>
        <v>119043</v>
      </c>
      <c r="E40" s="33">
        <f>'On Behalf Payment Totals '!E41</f>
        <v>8455</v>
      </c>
      <c r="F40" s="41">
        <f t="shared" si="0"/>
        <v>5967777</v>
      </c>
    </row>
    <row r="41" spans="1:6" ht="13.2" x14ac:dyDescent="0.25">
      <c r="A41" s="11" t="s">
        <v>79</v>
      </c>
      <c r="B41" s="5" t="s">
        <v>80</v>
      </c>
      <c r="C41" s="33">
        <f>SUM('On Behalf Payment Totals '!C42)</f>
        <v>3004470</v>
      </c>
      <c r="D41" s="33">
        <f>'On Behalf Payment Totals '!D42</f>
        <v>61134</v>
      </c>
      <c r="E41" s="33">
        <f>'On Behalf Payment Totals '!E42</f>
        <v>4342</v>
      </c>
      <c r="F41" s="41">
        <f t="shared" si="0"/>
        <v>3069946</v>
      </c>
    </row>
    <row r="42" spans="1:6" ht="13.2" x14ac:dyDescent="0.25">
      <c r="A42" s="11" t="s">
        <v>81</v>
      </c>
      <c r="B42" s="5" t="s">
        <v>82</v>
      </c>
      <c r="C42" s="33">
        <f>SUM('On Behalf Payment Totals '!C43)</f>
        <v>658264</v>
      </c>
      <c r="D42" s="33">
        <f>'On Behalf Payment Totals '!D43</f>
        <v>13413</v>
      </c>
      <c r="E42" s="33">
        <f>'On Behalf Payment Totals '!E43</f>
        <v>953</v>
      </c>
      <c r="F42" s="41">
        <f t="shared" si="0"/>
        <v>672630</v>
      </c>
    </row>
    <row r="43" spans="1:6" ht="13.2" x14ac:dyDescent="0.25">
      <c r="A43" s="11" t="s">
        <v>83</v>
      </c>
      <c r="B43" s="5" t="s">
        <v>84</v>
      </c>
      <c r="C43" s="33">
        <f>SUM('On Behalf Payment Totals '!C44)</f>
        <v>5945300</v>
      </c>
      <c r="D43" s="33">
        <f>'On Behalf Payment Totals '!D44</f>
        <v>121266</v>
      </c>
      <c r="E43" s="33">
        <f>'On Behalf Payment Totals '!E44</f>
        <v>8613</v>
      </c>
      <c r="F43" s="41">
        <f t="shared" si="0"/>
        <v>6075179</v>
      </c>
    </row>
    <row r="44" spans="1:6" ht="13.2" x14ac:dyDescent="0.25">
      <c r="A44" s="11" t="s">
        <v>85</v>
      </c>
      <c r="B44" s="5" t="s">
        <v>86</v>
      </c>
      <c r="C44" s="33">
        <f>SUM('On Behalf Payment Totals '!C45)</f>
        <v>9506502</v>
      </c>
      <c r="D44" s="33">
        <f>'On Behalf Payment Totals '!D45</f>
        <v>190898</v>
      </c>
      <c r="E44" s="33">
        <f>'On Behalf Payment Totals '!E45</f>
        <v>13559</v>
      </c>
      <c r="F44" s="41">
        <f t="shared" si="0"/>
        <v>9710959</v>
      </c>
    </row>
    <row r="45" spans="1:6" ht="13.2" x14ac:dyDescent="0.25">
      <c r="A45" s="11" t="s">
        <v>87</v>
      </c>
      <c r="B45" s="5" t="s">
        <v>88</v>
      </c>
      <c r="C45" s="33">
        <f>SUM('On Behalf Payment Totals '!C46)</f>
        <v>2585952</v>
      </c>
      <c r="D45" s="33">
        <f>'On Behalf Payment Totals '!D46</f>
        <v>52367</v>
      </c>
      <c r="E45" s="33">
        <f>'On Behalf Payment Totals '!E46</f>
        <v>3719</v>
      </c>
      <c r="F45" s="41">
        <f t="shared" si="0"/>
        <v>2642038</v>
      </c>
    </row>
    <row r="46" spans="1:6" ht="13.2" x14ac:dyDescent="0.25">
      <c r="A46" s="11" t="s">
        <v>89</v>
      </c>
      <c r="B46" s="5" t="s">
        <v>90</v>
      </c>
      <c r="C46" s="33">
        <f>SUM('On Behalf Payment Totals '!C47)</f>
        <v>1844293</v>
      </c>
      <c r="D46" s="33">
        <f>'On Behalf Payment Totals '!D47</f>
        <v>37378</v>
      </c>
      <c r="E46" s="33">
        <f>'On Behalf Payment Totals '!E47</f>
        <v>2655</v>
      </c>
      <c r="F46" s="41">
        <f t="shared" si="0"/>
        <v>1884326</v>
      </c>
    </row>
    <row r="47" spans="1:6" ht="13.2" x14ac:dyDescent="0.25">
      <c r="A47" s="11" t="s">
        <v>91</v>
      </c>
      <c r="B47" s="5" t="s">
        <v>92</v>
      </c>
      <c r="C47" s="33">
        <f>SUM('On Behalf Payment Totals '!C48)</f>
        <v>4818967</v>
      </c>
      <c r="D47" s="33">
        <f>'On Behalf Payment Totals '!D48</f>
        <v>98228</v>
      </c>
      <c r="E47" s="33">
        <f>'On Behalf Payment Totals '!E48</f>
        <v>6977</v>
      </c>
      <c r="F47" s="41">
        <f t="shared" si="0"/>
        <v>4924172</v>
      </c>
    </row>
    <row r="48" spans="1:6" ht="13.2" x14ac:dyDescent="0.25">
      <c r="A48" s="11" t="s">
        <v>93</v>
      </c>
      <c r="B48" s="5" t="s">
        <v>94</v>
      </c>
      <c r="C48" s="33">
        <f>SUM('On Behalf Payment Totals '!C49)</f>
        <v>25448615</v>
      </c>
      <c r="D48" s="33">
        <f>'On Behalf Payment Totals '!D49</f>
        <v>520662</v>
      </c>
      <c r="E48" s="33">
        <f>'On Behalf Payment Totals '!E49</f>
        <v>36981</v>
      </c>
      <c r="F48" s="41">
        <f t="shared" si="0"/>
        <v>26006258</v>
      </c>
    </row>
    <row r="49" spans="1:6" ht="13.2" x14ac:dyDescent="0.25">
      <c r="A49" s="11" t="s">
        <v>95</v>
      </c>
      <c r="B49" s="5" t="s">
        <v>96</v>
      </c>
      <c r="C49" s="33">
        <f>SUM('On Behalf Payment Totals '!C50)</f>
        <v>1300133</v>
      </c>
      <c r="D49" s="33">
        <f>'On Behalf Payment Totals '!D50</f>
        <v>26396</v>
      </c>
      <c r="E49" s="33">
        <f>'On Behalf Payment Totals '!E50</f>
        <v>1875</v>
      </c>
      <c r="F49" s="41">
        <f t="shared" si="0"/>
        <v>1328404</v>
      </c>
    </row>
    <row r="50" spans="1:6" ht="13.2" x14ac:dyDescent="0.25">
      <c r="A50" s="11" t="s">
        <v>97</v>
      </c>
      <c r="B50" s="5" t="s">
        <v>98</v>
      </c>
      <c r="C50" s="33">
        <f>SUM('On Behalf Payment Totals '!C51)</f>
        <v>2261603</v>
      </c>
      <c r="D50" s="33">
        <f>'On Behalf Payment Totals '!D51</f>
        <v>45683</v>
      </c>
      <c r="E50" s="33">
        <f>'On Behalf Payment Totals '!E51</f>
        <v>3245</v>
      </c>
      <c r="F50" s="41">
        <f t="shared" si="0"/>
        <v>2310531</v>
      </c>
    </row>
    <row r="51" spans="1:6" ht="13.2" x14ac:dyDescent="0.25">
      <c r="A51" s="11" t="s">
        <v>99</v>
      </c>
      <c r="B51" s="5" t="s">
        <v>100</v>
      </c>
      <c r="C51" s="33">
        <f>SUM('On Behalf Payment Totals '!C52)</f>
        <v>1105621</v>
      </c>
      <c r="D51" s="33">
        <f>'On Behalf Payment Totals '!D52</f>
        <v>22424</v>
      </c>
      <c r="E51" s="33">
        <f>'On Behalf Payment Totals '!E52</f>
        <v>1593</v>
      </c>
      <c r="F51" s="41">
        <f t="shared" si="0"/>
        <v>1129638</v>
      </c>
    </row>
    <row r="52" spans="1:6" ht="13.2" x14ac:dyDescent="0.25">
      <c r="A52" s="11" t="s">
        <v>101</v>
      </c>
      <c r="B52" s="5" t="s">
        <v>102</v>
      </c>
      <c r="C52" s="33">
        <f>SUM('On Behalf Payment Totals '!C53)</f>
        <v>3782517</v>
      </c>
      <c r="D52" s="33">
        <f>'On Behalf Payment Totals '!D53</f>
        <v>76925</v>
      </c>
      <c r="E52" s="33">
        <f>'On Behalf Payment Totals '!E53</f>
        <v>5464</v>
      </c>
      <c r="F52" s="41">
        <f t="shared" si="0"/>
        <v>3864906</v>
      </c>
    </row>
    <row r="53" spans="1:6" ht="13.2" x14ac:dyDescent="0.25">
      <c r="A53" s="11" t="s">
        <v>103</v>
      </c>
      <c r="B53" s="5" t="s">
        <v>104</v>
      </c>
      <c r="C53" s="33">
        <f>SUM('On Behalf Payment Totals '!C54)</f>
        <v>5369571</v>
      </c>
      <c r="D53" s="33">
        <f>'On Behalf Payment Totals '!D54</f>
        <v>109451</v>
      </c>
      <c r="E53" s="33">
        <f>'On Behalf Payment Totals '!E54</f>
        <v>7774</v>
      </c>
      <c r="F53" s="41">
        <f t="shared" si="0"/>
        <v>5486796</v>
      </c>
    </row>
    <row r="54" spans="1:6" ht="13.2" x14ac:dyDescent="0.25">
      <c r="A54" s="11" t="s">
        <v>105</v>
      </c>
      <c r="B54" s="5" t="s">
        <v>106</v>
      </c>
      <c r="C54" s="33">
        <f>SUM('On Behalf Payment Totals '!C55)</f>
        <v>2225500</v>
      </c>
      <c r="D54" s="33">
        <f>'On Behalf Payment Totals '!D55</f>
        <v>45446</v>
      </c>
      <c r="E54" s="33">
        <f>'On Behalf Payment Totals '!E55</f>
        <v>3228</v>
      </c>
      <c r="F54" s="41">
        <f t="shared" si="0"/>
        <v>2274174</v>
      </c>
    </row>
    <row r="55" spans="1:6" ht="13.2" x14ac:dyDescent="0.25">
      <c r="A55" s="11" t="s">
        <v>107</v>
      </c>
      <c r="B55" s="5" t="s">
        <v>108</v>
      </c>
      <c r="C55" s="33">
        <f>SUM('On Behalf Payment Totals '!C56)</f>
        <v>1956981</v>
      </c>
      <c r="D55" s="33">
        <f>'On Behalf Payment Totals '!D56</f>
        <v>39471</v>
      </c>
      <c r="E55" s="33">
        <f>'On Behalf Payment Totals '!E56</f>
        <v>2804</v>
      </c>
      <c r="F55" s="41">
        <f t="shared" si="0"/>
        <v>1999256</v>
      </c>
    </row>
    <row r="56" spans="1:6" ht="13.2" x14ac:dyDescent="0.25">
      <c r="A56" s="11" t="s">
        <v>109</v>
      </c>
      <c r="B56" s="5" t="s">
        <v>110</v>
      </c>
      <c r="C56" s="33">
        <f>SUM('On Behalf Payment Totals '!C57)</f>
        <v>5412343</v>
      </c>
      <c r="D56" s="33">
        <f>'On Behalf Payment Totals '!D57</f>
        <v>109184</v>
      </c>
      <c r="E56" s="33">
        <f>'On Behalf Payment Totals '!E57</f>
        <v>7755</v>
      </c>
      <c r="F56" s="41">
        <f t="shared" si="0"/>
        <v>5529282</v>
      </c>
    </row>
    <row r="57" spans="1:6" ht="13.2" x14ac:dyDescent="0.25">
      <c r="A57" s="11" t="s">
        <v>111</v>
      </c>
      <c r="B57" s="5" t="s">
        <v>112</v>
      </c>
      <c r="C57" s="33">
        <f>SUM('On Behalf Payment Totals '!C58)</f>
        <v>4458050</v>
      </c>
      <c r="D57" s="33">
        <f>'On Behalf Payment Totals '!D58</f>
        <v>90625</v>
      </c>
      <c r="E57" s="33">
        <f>'On Behalf Payment Totals '!E58</f>
        <v>6437</v>
      </c>
      <c r="F57" s="41">
        <f t="shared" si="0"/>
        <v>4555112</v>
      </c>
    </row>
    <row r="58" spans="1:6" ht="13.2" x14ac:dyDescent="0.25">
      <c r="A58" s="11" t="s">
        <v>113</v>
      </c>
      <c r="B58" s="5" t="s">
        <v>114</v>
      </c>
      <c r="C58" s="33">
        <f>SUM('On Behalf Payment Totals '!C59)</f>
        <v>1331537</v>
      </c>
      <c r="D58" s="33">
        <f>'On Behalf Payment Totals '!D59</f>
        <v>26833</v>
      </c>
      <c r="E58" s="33">
        <f>'On Behalf Payment Totals '!E59</f>
        <v>1906</v>
      </c>
      <c r="F58" s="41">
        <f t="shared" si="0"/>
        <v>1360276</v>
      </c>
    </row>
    <row r="59" spans="1:6" ht="13.2" x14ac:dyDescent="0.25">
      <c r="A59" s="11" t="s">
        <v>115</v>
      </c>
      <c r="B59" s="5" t="s">
        <v>116</v>
      </c>
      <c r="C59" s="33">
        <f>SUM('On Behalf Payment Totals '!C60)</f>
        <v>124688802</v>
      </c>
      <c r="D59" s="33">
        <f>'On Behalf Payment Totals '!D60</f>
        <v>2533843</v>
      </c>
      <c r="E59" s="33">
        <f>'On Behalf Payment Totals '!E60</f>
        <v>179971</v>
      </c>
      <c r="F59" s="41">
        <f t="shared" si="0"/>
        <v>127402616</v>
      </c>
    </row>
    <row r="60" spans="1:6" ht="13.2" x14ac:dyDescent="0.25">
      <c r="A60" s="11" t="s">
        <v>117</v>
      </c>
      <c r="B60" s="5" t="s">
        <v>118</v>
      </c>
      <c r="C60" s="33">
        <f>SUM('On Behalf Payment Totals '!C61)</f>
        <v>4554453</v>
      </c>
      <c r="D60" s="33">
        <f>'On Behalf Payment Totals '!D61</f>
        <v>92669</v>
      </c>
      <c r="E60" s="33">
        <f>'On Behalf Payment Totals '!E61</f>
        <v>6582</v>
      </c>
      <c r="F60" s="41">
        <f t="shared" si="0"/>
        <v>4653704</v>
      </c>
    </row>
    <row r="61" spans="1:6" ht="13.2" x14ac:dyDescent="0.25">
      <c r="A61" s="11" t="s">
        <v>119</v>
      </c>
      <c r="B61" s="5" t="s">
        <v>120</v>
      </c>
      <c r="C61" s="33">
        <f>SUM('On Behalf Payment Totals '!C62)</f>
        <v>10140881</v>
      </c>
      <c r="D61" s="33">
        <f>'On Behalf Payment Totals '!D62</f>
        <v>207794</v>
      </c>
      <c r="E61" s="33">
        <f>'On Behalf Payment Totals '!E62</f>
        <v>14759</v>
      </c>
      <c r="F61" s="41">
        <f t="shared" si="0"/>
        <v>10363434</v>
      </c>
    </row>
    <row r="62" spans="1:6" ht="13.2" x14ac:dyDescent="0.25">
      <c r="A62" s="11" t="s">
        <v>121</v>
      </c>
      <c r="B62" s="5" t="s">
        <v>122</v>
      </c>
      <c r="C62" s="33">
        <f>SUM('On Behalf Payment Totals '!C63)</f>
        <v>7805507</v>
      </c>
      <c r="D62" s="33">
        <f>'On Behalf Payment Totals '!D63</f>
        <v>159970</v>
      </c>
      <c r="E62" s="33">
        <f>'On Behalf Payment Totals '!E63</f>
        <v>11362</v>
      </c>
      <c r="F62" s="41">
        <f t="shared" si="0"/>
        <v>7976839</v>
      </c>
    </row>
    <row r="63" spans="1:6" ht="13.2" x14ac:dyDescent="0.25">
      <c r="A63" s="11" t="s">
        <v>123</v>
      </c>
      <c r="B63" s="5" t="s">
        <v>124</v>
      </c>
      <c r="C63" s="33">
        <f>SUM('On Behalf Payment Totals '!C64)</f>
        <v>1982307</v>
      </c>
      <c r="D63" s="33">
        <f>'On Behalf Payment Totals '!D64</f>
        <v>40246</v>
      </c>
      <c r="E63" s="33">
        <f>'On Behalf Payment Totals '!E64</f>
        <v>2859</v>
      </c>
      <c r="F63" s="41">
        <f t="shared" si="0"/>
        <v>2025412</v>
      </c>
    </row>
    <row r="64" spans="1:6" ht="13.2" x14ac:dyDescent="0.25">
      <c r="A64" s="11" t="s">
        <v>125</v>
      </c>
      <c r="B64" s="5" t="s">
        <v>126</v>
      </c>
      <c r="C64" s="33">
        <f>SUM('On Behalf Payment Totals '!C65)</f>
        <v>14901712</v>
      </c>
      <c r="D64" s="33">
        <f>'On Behalf Payment Totals '!D65</f>
        <v>301955</v>
      </c>
      <c r="E64" s="33">
        <f>'On Behalf Payment Totals '!E65</f>
        <v>21447</v>
      </c>
      <c r="F64" s="41">
        <f t="shared" si="0"/>
        <v>15225114</v>
      </c>
    </row>
    <row r="65" spans="1:6" ht="13.2" x14ac:dyDescent="0.25">
      <c r="A65" s="11" t="s">
        <v>127</v>
      </c>
      <c r="B65" s="5" t="s">
        <v>128</v>
      </c>
      <c r="C65" s="33">
        <f>SUM('On Behalf Payment Totals '!C66)</f>
        <v>1151397</v>
      </c>
      <c r="D65" s="33">
        <f>'On Behalf Payment Totals '!D66</f>
        <v>23391</v>
      </c>
      <c r="E65" s="33">
        <f>'On Behalf Payment Totals '!E66</f>
        <v>1661</v>
      </c>
      <c r="F65" s="41">
        <f t="shared" si="0"/>
        <v>1176449</v>
      </c>
    </row>
    <row r="66" spans="1:6" ht="13.2" x14ac:dyDescent="0.25">
      <c r="A66" s="11" t="s">
        <v>129</v>
      </c>
      <c r="B66" s="5" t="s">
        <v>130</v>
      </c>
      <c r="C66" s="33">
        <f>SUM('On Behalf Payment Totals '!C67)</f>
        <v>919213</v>
      </c>
      <c r="D66" s="33">
        <f>'On Behalf Payment Totals '!D67</f>
        <v>18424</v>
      </c>
      <c r="E66" s="33">
        <f>'On Behalf Payment Totals '!E67</f>
        <v>1309</v>
      </c>
      <c r="F66" s="41">
        <f t="shared" si="0"/>
        <v>938946</v>
      </c>
    </row>
    <row r="67" spans="1:6" ht="13.2" x14ac:dyDescent="0.25">
      <c r="A67" s="11" t="s">
        <v>131</v>
      </c>
      <c r="B67" s="5" t="s">
        <v>132</v>
      </c>
      <c r="C67" s="33">
        <f>SUM('On Behalf Payment Totals '!C68)</f>
        <v>3307061</v>
      </c>
      <c r="D67" s="33">
        <f>'On Behalf Payment Totals '!D68</f>
        <v>66454</v>
      </c>
      <c r="E67" s="33">
        <f>'On Behalf Payment Totals '!E68</f>
        <v>4720</v>
      </c>
      <c r="F67" s="41">
        <f t="shared" si="0"/>
        <v>3378235</v>
      </c>
    </row>
    <row r="68" spans="1:6" ht="13.2" x14ac:dyDescent="0.25">
      <c r="A68" s="11" t="s">
        <v>133</v>
      </c>
      <c r="B68" s="5" t="s">
        <v>134</v>
      </c>
      <c r="C68" s="33">
        <f>SUM('On Behalf Payment Totals '!C69)</f>
        <v>4996233</v>
      </c>
      <c r="D68" s="33">
        <f>'On Behalf Payment Totals '!D69</f>
        <v>101854</v>
      </c>
      <c r="E68" s="33">
        <f>'On Behalf Payment Totals '!E69</f>
        <v>7234</v>
      </c>
      <c r="F68" s="41">
        <f t="shared" ref="F68:F131" si="1">SUM(C68:E68)</f>
        <v>5105321</v>
      </c>
    </row>
    <row r="69" spans="1:6" ht="13.2" x14ac:dyDescent="0.25">
      <c r="A69" s="11" t="s">
        <v>135</v>
      </c>
      <c r="B69" s="5" t="s">
        <v>136</v>
      </c>
      <c r="C69" s="33">
        <f>SUM('On Behalf Payment Totals '!C70)</f>
        <v>5248178</v>
      </c>
      <c r="D69" s="33">
        <f>'On Behalf Payment Totals '!D70</f>
        <v>107318</v>
      </c>
      <c r="E69" s="33">
        <f>'On Behalf Payment Totals '!E70</f>
        <v>7622</v>
      </c>
      <c r="F69" s="41">
        <f t="shared" si="1"/>
        <v>5363118</v>
      </c>
    </row>
    <row r="70" spans="1:6" ht="13.2" x14ac:dyDescent="0.25">
      <c r="A70" s="11" t="s">
        <v>137</v>
      </c>
      <c r="B70" s="5" t="s">
        <v>138</v>
      </c>
      <c r="C70" s="33">
        <f>SUM('On Behalf Payment Totals '!C71)</f>
        <v>7074829</v>
      </c>
      <c r="D70" s="33">
        <f>'On Behalf Payment Totals '!D71</f>
        <v>142940</v>
      </c>
      <c r="E70" s="33">
        <f>'On Behalf Payment Totals '!E71</f>
        <v>10153</v>
      </c>
      <c r="F70" s="41">
        <f t="shared" si="1"/>
        <v>7227922</v>
      </c>
    </row>
    <row r="71" spans="1:6" ht="13.2" x14ac:dyDescent="0.25">
      <c r="A71" s="11" t="s">
        <v>139</v>
      </c>
      <c r="B71" s="5" t="s">
        <v>140</v>
      </c>
      <c r="C71" s="33">
        <f>SUM('On Behalf Payment Totals '!C72)</f>
        <v>7701910</v>
      </c>
      <c r="D71" s="33">
        <f>'On Behalf Payment Totals '!D72</f>
        <v>157423</v>
      </c>
      <c r="E71" s="33">
        <f>'On Behalf Payment Totals '!E72</f>
        <v>11181</v>
      </c>
      <c r="F71" s="41">
        <f t="shared" si="1"/>
        <v>7870514</v>
      </c>
    </row>
    <row r="72" spans="1:6" ht="13.2" x14ac:dyDescent="0.25">
      <c r="A72" s="11" t="s">
        <v>141</v>
      </c>
      <c r="B72" s="5" t="s">
        <v>142</v>
      </c>
      <c r="C72" s="33">
        <f>SUM('On Behalf Payment Totals '!C73)</f>
        <v>7328953</v>
      </c>
      <c r="D72" s="33">
        <f>'On Behalf Payment Totals '!D73</f>
        <v>149211</v>
      </c>
      <c r="E72" s="33">
        <f>'On Behalf Payment Totals '!E73</f>
        <v>10598</v>
      </c>
      <c r="F72" s="41">
        <f t="shared" si="1"/>
        <v>7488762</v>
      </c>
    </row>
    <row r="73" spans="1:6" ht="13.2" x14ac:dyDescent="0.25">
      <c r="A73" s="11" t="s">
        <v>143</v>
      </c>
      <c r="B73" s="5" t="s">
        <v>144</v>
      </c>
      <c r="C73" s="33">
        <f>SUM('On Behalf Payment Totals '!C74)</f>
        <v>3644018</v>
      </c>
      <c r="D73" s="33">
        <f>'On Behalf Payment Totals '!D74</f>
        <v>74113</v>
      </c>
      <c r="E73" s="33">
        <f>'On Behalf Payment Totals '!E74</f>
        <v>5264</v>
      </c>
      <c r="F73" s="41">
        <f t="shared" si="1"/>
        <v>3723395</v>
      </c>
    </row>
    <row r="74" spans="1:6" ht="13.2" x14ac:dyDescent="0.25">
      <c r="A74" s="11" t="s">
        <v>145</v>
      </c>
      <c r="B74" s="5" t="s">
        <v>146</v>
      </c>
      <c r="C74" s="33">
        <f>SUM('On Behalf Payment Totals '!C75)</f>
        <v>5870438</v>
      </c>
      <c r="D74" s="33">
        <f>'On Behalf Payment Totals '!D75</f>
        <v>119408</v>
      </c>
      <c r="E74" s="33">
        <f>'On Behalf Payment Totals '!E75</f>
        <v>8481</v>
      </c>
      <c r="F74" s="41">
        <f t="shared" si="1"/>
        <v>5998327</v>
      </c>
    </row>
    <row r="75" spans="1:6" ht="13.2" x14ac:dyDescent="0.25">
      <c r="A75" s="11" t="s">
        <v>147</v>
      </c>
      <c r="B75" s="5" t="s">
        <v>148</v>
      </c>
      <c r="C75" s="33">
        <f>SUM('On Behalf Payment Totals '!C76)</f>
        <v>3634136</v>
      </c>
      <c r="D75" s="33">
        <f>'On Behalf Payment Totals '!D76</f>
        <v>74317</v>
      </c>
      <c r="E75" s="33">
        <f>'On Behalf Payment Totals '!E76</f>
        <v>5278</v>
      </c>
      <c r="F75" s="41">
        <f t="shared" si="1"/>
        <v>3713731</v>
      </c>
    </row>
    <row r="76" spans="1:6" ht="13.2" x14ac:dyDescent="0.25">
      <c r="A76" s="11" t="s">
        <v>149</v>
      </c>
      <c r="B76" s="5" t="s">
        <v>150</v>
      </c>
      <c r="C76" s="33">
        <f>SUM('On Behalf Payment Totals '!C77)</f>
        <v>32159717</v>
      </c>
      <c r="D76" s="33">
        <f>'On Behalf Payment Totals '!D77</f>
        <v>651985</v>
      </c>
      <c r="E76" s="33">
        <f>'On Behalf Payment Totals '!E77</f>
        <v>46308</v>
      </c>
      <c r="F76" s="41">
        <f t="shared" si="1"/>
        <v>32858010</v>
      </c>
    </row>
    <row r="77" spans="1:6" ht="13.2" x14ac:dyDescent="0.25">
      <c r="A77" s="11" t="s">
        <v>151</v>
      </c>
      <c r="B77" s="5" t="s">
        <v>152</v>
      </c>
      <c r="C77" s="33">
        <f>SUM('On Behalf Payment Totals '!C78)</f>
        <v>6420073</v>
      </c>
      <c r="D77" s="33">
        <f>'On Behalf Payment Totals '!D78</f>
        <v>131434</v>
      </c>
      <c r="E77" s="33">
        <f>'On Behalf Payment Totals '!E78</f>
        <v>9335</v>
      </c>
      <c r="F77" s="41">
        <f t="shared" si="1"/>
        <v>6560842</v>
      </c>
    </row>
    <row r="78" spans="1:6" ht="13.2" x14ac:dyDescent="0.25">
      <c r="A78" s="11" t="s">
        <v>153</v>
      </c>
      <c r="B78" s="5" t="s">
        <v>154</v>
      </c>
      <c r="C78" s="33">
        <f>SUM('On Behalf Payment Totals '!C79)</f>
        <v>1460061</v>
      </c>
      <c r="D78" s="33">
        <f>'On Behalf Payment Totals '!D79</f>
        <v>29866</v>
      </c>
      <c r="E78" s="33">
        <f>'On Behalf Payment Totals '!E79</f>
        <v>2121</v>
      </c>
      <c r="F78" s="41">
        <f t="shared" si="1"/>
        <v>1492048</v>
      </c>
    </row>
    <row r="79" spans="1:6" ht="13.2" x14ac:dyDescent="0.25">
      <c r="A79" s="11" t="s">
        <v>155</v>
      </c>
      <c r="B79" s="5" t="s">
        <v>156</v>
      </c>
      <c r="C79" s="33">
        <f>SUM('On Behalf Payment Totals '!C80)</f>
        <v>5587467</v>
      </c>
      <c r="D79" s="33">
        <f>'On Behalf Payment Totals '!D80</f>
        <v>114464</v>
      </c>
      <c r="E79" s="33">
        <f>'On Behalf Payment Totals '!E80</f>
        <v>8130</v>
      </c>
      <c r="F79" s="41">
        <f t="shared" si="1"/>
        <v>5710061</v>
      </c>
    </row>
    <row r="80" spans="1:6" ht="13.2" x14ac:dyDescent="0.25">
      <c r="A80" s="11" t="s">
        <v>157</v>
      </c>
      <c r="B80" s="5" t="s">
        <v>158</v>
      </c>
      <c r="C80" s="33">
        <f>SUM('On Behalf Payment Totals '!C81)</f>
        <v>5047749</v>
      </c>
      <c r="D80" s="33">
        <f>'On Behalf Payment Totals '!D81</f>
        <v>103721</v>
      </c>
      <c r="E80" s="33">
        <f>'On Behalf Payment Totals '!E81</f>
        <v>7367</v>
      </c>
      <c r="F80" s="41">
        <f t="shared" si="1"/>
        <v>5158837</v>
      </c>
    </row>
    <row r="81" spans="1:6" ht="13.2" x14ac:dyDescent="0.25">
      <c r="A81" s="11" t="s">
        <v>159</v>
      </c>
      <c r="B81" s="5" t="s">
        <v>160</v>
      </c>
      <c r="C81" s="33">
        <f>SUM('On Behalf Payment Totals '!C82)</f>
        <v>2099873</v>
      </c>
      <c r="D81" s="33">
        <f>'On Behalf Payment Totals '!D82</f>
        <v>42357</v>
      </c>
      <c r="E81" s="33">
        <f>'On Behalf Payment Totals '!E82</f>
        <v>3008</v>
      </c>
      <c r="F81" s="41">
        <f t="shared" si="1"/>
        <v>2145238</v>
      </c>
    </row>
    <row r="82" spans="1:6" ht="13.2" x14ac:dyDescent="0.25">
      <c r="A82" s="11" t="s">
        <v>161</v>
      </c>
      <c r="B82" s="5" t="s">
        <v>162</v>
      </c>
      <c r="C82" s="33">
        <f>SUM('On Behalf Payment Totals '!C83)</f>
        <v>14936067</v>
      </c>
      <c r="D82" s="33">
        <f>'On Behalf Payment Totals '!D83</f>
        <v>302343</v>
      </c>
      <c r="E82" s="33">
        <f>'On Behalf Payment Totals '!E83</f>
        <v>21474</v>
      </c>
      <c r="F82" s="41">
        <f t="shared" si="1"/>
        <v>15259884</v>
      </c>
    </row>
    <row r="83" spans="1:6" ht="13.2" x14ac:dyDescent="0.25">
      <c r="A83" s="11" t="s">
        <v>163</v>
      </c>
      <c r="B83" s="5" t="s">
        <v>164</v>
      </c>
      <c r="C83" s="33">
        <f>SUM('On Behalf Payment Totals '!C84)</f>
        <v>4383115</v>
      </c>
      <c r="D83" s="33">
        <f>'On Behalf Payment Totals '!D84</f>
        <v>88477</v>
      </c>
      <c r="E83" s="33">
        <f>'On Behalf Payment Totals '!E84</f>
        <v>6284</v>
      </c>
      <c r="F83" s="41">
        <f t="shared" si="1"/>
        <v>4477876</v>
      </c>
    </row>
    <row r="84" spans="1:6" ht="13.2" x14ac:dyDescent="0.25">
      <c r="A84" s="11" t="s">
        <v>165</v>
      </c>
      <c r="B84" s="5" t="s">
        <v>166</v>
      </c>
      <c r="C84" s="33">
        <f>SUM('On Behalf Payment Totals '!C85)</f>
        <v>1687485</v>
      </c>
      <c r="D84" s="33">
        <f>'On Behalf Payment Totals '!D85</f>
        <v>34350</v>
      </c>
      <c r="E84" s="33">
        <f>'On Behalf Payment Totals '!E85</f>
        <v>2440</v>
      </c>
      <c r="F84" s="41">
        <f t="shared" si="1"/>
        <v>1724275</v>
      </c>
    </row>
    <row r="85" spans="1:6" ht="13.2" x14ac:dyDescent="0.25">
      <c r="A85" s="11" t="s">
        <v>167</v>
      </c>
      <c r="B85" s="5" t="s">
        <v>168</v>
      </c>
      <c r="C85" s="33">
        <f>SUM('On Behalf Payment Totals '!C86)</f>
        <v>12874401</v>
      </c>
      <c r="D85" s="33">
        <f>'On Behalf Payment Totals '!D86</f>
        <v>261777</v>
      </c>
      <c r="E85" s="33">
        <f>'On Behalf Payment Totals '!E86</f>
        <v>18593</v>
      </c>
      <c r="F85" s="41">
        <f t="shared" si="1"/>
        <v>13154771</v>
      </c>
    </row>
    <row r="86" spans="1:6" ht="13.2" x14ac:dyDescent="0.25">
      <c r="A86" s="11" t="s">
        <v>169</v>
      </c>
      <c r="B86" s="5" t="s">
        <v>170</v>
      </c>
      <c r="C86" s="33">
        <f>SUM('On Behalf Payment Totals '!C87)</f>
        <v>4111942</v>
      </c>
      <c r="D86" s="33">
        <f>'On Behalf Payment Totals '!D87</f>
        <v>84437</v>
      </c>
      <c r="E86" s="33">
        <f>'On Behalf Payment Totals '!E87</f>
        <v>5997</v>
      </c>
      <c r="F86" s="41">
        <f t="shared" si="1"/>
        <v>4202376</v>
      </c>
    </row>
    <row r="87" spans="1:6" ht="13.2" x14ac:dyDescent="0.25">
      <c r="A87" s="11" t="s">
        <v>171</v>
      </c>
      <c r="B87" s="5" t="s">
        <v>172</v>
      </c>
      <c r="C87" s="33">
        <f>SUM('On Behalf Payment Totals '!C88)</f>
        <v>543416</v>
      </c>
      <c r="D87" s="33">
        <f>'On Behalf Payment Totals '!D88</f>
        <v>11176</v>
      </c>
      <c r="E87" s="33">
        <f>'On Behalf Payment Totals '!E88</f>
        <v>794</v>
      </c>
      <c r="F87" s="41">
        <f t="shared" si="1"/>
        <v>555386</v>
      </c>
    </row>
    <row r="88" spans="1:6" ht="13.2" x14ac:dyDescent="0.25">
      <c r="A88" s="11" t="s">
        <v>173</v>
      </c>
      <c r="B88" s="5" t="s">
        <v>174</v>
      </c>
      <c r="C88" s="33">
        <f>SUM('On Behalf Payment Totals '!C89)</f>
        <v>297855488</v>
      </c>
      <c r="D88" s="33">
        <f>'On Behalf Payment Totals '!D89</f>
        <v>6045967</v>
      </c>
      <c r="E88" s="33">
        <f>'On Behalf Payment Totals '!E89</f>
        <v>429430</v>
      </c>
      <c r="F88" s="41">
        <f t="shared" si="1"/>
        <v>304330885</v>
      </c>
    </row>
    <row r="89" spans="1:6" ht="13.2" x14ac:dyDescent="0.25">
      <c r="A89" s="11" t="s">
        <v>175</v>
      </c>
      <c r="B89" s="5" t="s">
        <v>176</v>
      </c>
      <c r="C89" s="33">
        <f>SUM('On Behalf Payment Totals '!C90)</f>
        <v>920477</v>
      </c>
      <c r="D89" s="33">
        <f>'On Behalf Payment Totals '!D90</f>
        <v>18752</v>
      </c>
      <c r="E89" s="33">
        <f>'On Behalf Payment Totals '!E90</f>
        <v>1332</v>
      </c>
      <c r="F89" s="41">
        <f t="shared" si="1"/>
        <v>940561</v>
      </c>
    </row>
    <row r="90" spans="1:6" ht="13.2" x14ac:dyDescent="0.25">
      <c r="A90" s="11" t="s">
        <v>177</v>
      </c>
      <c r="B90" s="5" t="s">
        <v>178</v>
      </c>
      <c r="C90" s="33">
        <f>SUM('On Behalf Payment Totals '!C91)</f>
        <v>18574512</v>
      </c>
      <c r="D90" s="33">
        <f>'On Behalf Payment Totals '!D91</f>
        <v>374685</v>
      </c>
      <c r="E90" s="33">
        <f>'On Behalf Payment Totals '!E91</f>
        <v>26613</v>
      </c>
      <c r="F90" s="41">
        <f t="shared" si="1"/>
        <v>18975810</v>
      </c>
    </row>
    <row r="91" spans="1:6" ht="13.2" x14ac:dyDescent="0.25">
      <c r="A91" s="11" t="s">
        <v>179</v>
      </c>
      <c r="B91" s="5" t="s">
        <v>180</v>
      </c>
      <c r="C91" s="33">
        <f>SUM('On Behalf Payment Totals '!C92)</f>
        <v>7184515</v>
      </c>
      <c r="D91" s="33">
        <f>'On Behalf Payment Totals '!D92</f>
        <v>147223</v>
      </c>
      <c r="E91" s="33">
        <f>'On Behalf Payment Totals '!E92</f>
        <v>10457</v>
      </c>
      <c r="F91" s="41">
        <f t="shared" si="1"/>
        <v>7342195</v>
      </c>
    </row>
    <row r="92" spans="1:6" ht="13.2" x14ac:dyDescent="0.25">
      <c r="A92" s="11" t="s">
        <v>181</v>
      </c>
      <c r="B92" s="5" t="s">
        <v>182</v>
      </c>
      <c r="C92" s="33">
        <f>SUM('On Behalf Payment Totals '!C93)</f>
        <v>30166259</v>
      </c>
      <c r="D92" s="33">
        <f>'On Behalf Payment Totals '!D93</f>
        <v>611430</v>
      </c>
      <c r="E92" s="33">
        <f>'On Behalf Payment Totals '!E93</f>
        <v>43428</v>
      </c>
      <c r="F92" s="41">
        <f t="shared" si="1"/>
        <v>30821117</v>
      </c>
    </row>
    <row r="93" spans="1:6" ht="13.2" x14ac:dyDescent="0.25">
      <c r="A93" s="11" t="s">
        <v>183</v>
      </c>
      <c r="B93" s="5" t="s">
        <v>184</v>
      </c>
      <c r="C93" s="33">
        <f>SUM('On Behalf Payment Totals '!C94)</f>
        <v>4134521</v>
      </c>
      <c r="D93" s="33">
        <f>'On Behalf Payment Totals '!D94</f>
        <v>84556</v>
      </c>
      <c r="E93" s="33">
        <f>'On Behalf Payment Totals '!E94</f>
        <v>6006</v>
      </c>
      <c r="F93" s="41">
        <f t="shared" si="1"/>
        <v>4225083</v>
      </c>
    </row>
    <row r="94" spans="1:6" ht="13.2" x14ac:dyDescent="0.25">
      <c r="A94" s="11" t="s">
        <v>185</v>
      </c>
      <c r="B94" s="5" t="s">
        <v>186</v>
      </c>
      <c r="C94" s="33">
        <f>SUM('On Behalf Payment Totals '!C95)</f>
        <v>8382848</v>
      </c>
      <c r="D94" s="33">
        <f>'On Behalf Payment Totals '!D95</f>
        <v>170499</v>
      </c>
      <c r="E94" s="33">
        <f>'On Behalf Payment Totals '!E95</f>
        <v>12110</v>
      </c>
      <c r="F94" s="41">
        <f t="shared" si="1"/>
        <v>8565457</v>
      </c>
    </row>
    <row r="95" spans="1:6" ht="13.2" x14ac:dyDescent="0.25">
      <c r="A95" s="11" t="s">
        <v>187</v>
      </c>
      <c r="B95" s="5" t="s">
        <v>188</v>
      </c>
      <c r="C95" s="33">
        <f>SUM('On Behalf Payment Totals '!C96)</f>
        <v>5106453</v>
      </c>
      <c r="D95" s="33">
        <f>'On Behalf Payment Totals '!D96</f>
        <v>104586</v>
      </c>
      <c r="E95" s="33">
        <f>'On Behalf Payment Totals '!E96</f>
        <v>7428</v>
      </c>
      <c r="F95" s="41">
        <f t="shared" si="1"/>
        <v>5218467</v>
      </c>
    </row>
    <row r="96" spans="1:6" ht="13.2" x14ac:dyDescent="0.25">
      <c r="A96" s="11" t="s">
        <v>189</v>
      </c>
      <c r="B96" s="5" t="s">
        <v>190</v>
      </c>
      <c r="C96" s="33">
        <f>SUM('On Behalf Payment Totals '!C97)</f>
        <v>17532425</v>
      </c>
      <c r="D96" s="33">
        <f>'On Behalf Payment Totals '!D97</f>
        <v>356969</v>
      </c>
      <c r="E96" s="33">
        <f>'On Behalf Payment Totals '!E97</f>
        <v>25354</v>
      </c>
      <c r="F96" s="41">
        <f t="shared" si="1"/>
        <v>17914748</v>
      </c>
    </row>
    <row r="97" spans="1:6" ht="13.2" x14ac:dyDescent="0.25">
      <c r="A97" s="11" t="s">
        <v>191</v>
      </c>
      <c r="B97" s="5" t="s">
        <v>192</v>
      </c>
      <c r="C97" s="33">
        <f>SUM('On Behalf Payment Totals '!C98)</f>
        <v>5274005</v>
      </c>
      <c r="D97" s="33">
        <f>'On Behalf Payment Totals '!D98</f>
        <v>106951</v>
      </c>
      <c r="E97" s="33">
        <f>'On Behalf Payment Totals '!E98</f>
        <v>7596</v>
      </c>
      <c r="F97" s="41">
        <f t="shared" si="1"/>
        <v>5388552</v>
      </c>
    </row>
    <row r="98" spans="1:6" ht="13.2" x14ac:dyDescent="0.25">
      <c r="A98" s="11" t="s">
        <v>193</v>
      </c>
      <c r="B98" s="5" t="s">
        <v>194</v>
      </c>
      <c r="C98" s="33">
        <f>SUM('On Behalf Payment Totals '!C99)</f>
        <v>1577470</v>
      </c>
      <c r="D98" s="33">
        <f>'On Behalf Payment Totals '!D99</f>
        <v>32065</v>
      </c>
      <c r="E98" s="33">
        <f>'On Behalf Payment Totals '!E99</f>
        <v>2278</v>
      </c>
      <c r="F98" s="41">
        <f t="shared" si="1"/>
        <v>1611813</v>
      </c>
    </row>
    <row r="99" spans="1:6" ht="13.2" x14ac:dyDescent="0.25">
      <c r="A99" s="11" t="s">
        <v>195</v>
      </c>
      <c r="B99" s="5" t="s">
        <v>196</v>
      </c>
      <c r="C99" s="33">
        <f>SUM('On Behalf Payment Totals '!C100)</f>
        <v>3343148</v>
      </c>
      <c r="D99" s="33">
        <f>'On Behalf Payment Totals '!D100</f>
        <v>68337</v>
      </c>
      <c r="E99" s="33">
        <f>'On Behalf Payment Totals '!E100</f>
        <v>4854</v>
      </c>
      <c r="F99" s="41">
        <f t="shared" si="1"/>
        <v>3416339</v>
      </c>
    </row>
    <row r="100" spans="1:6" ht="13.2" x14ac:dyDescent="0.25">
      <c r="A100" s="11" t="s">
        <v>197</v>
      </c>
      <c r="B100" s="5" t="s">
        <v>198</v>
      </c>
      <c r="C100" s="33">
        <f>SUM('On Behalf Payment Totals '!C101)</f>
        <v>6218678</v>
      </c>
      <c r="D100" s="33">
        <f>'On Behalf Payment Totals '!D101</f>
        <v>126481</v>
      </c>
      <c r="E100" s="33">
        <f>'On Behalf Payment Totals '!E101</f>
        <v>8984</v>
      </c>
      <c r="F100" s="41">
        <f t="shared" si="1"/>
        <v>6354143</v>
      </c>
    </row>
    <row r="101" spans="1:6" ht="13.2" x14ac:dyDescent="0.25">
      <c r="A101" s="11" t="s">
        <v>199</v>
      </c>
      <c r="B101" s="5" t="s">
        <v>200</v>
      </c>
      <c r="C101" s="33">
        <f>SUM('On Behalf Payment Totals '!C102)</f>
        <v>4147518</v>
      </c>
      <c r="D101" s="33">
        <f>'On Behalf Payment Totals '!D102</f>
        <v>84847</v>
      </c>
      <c r="E101" s="33">
        <f>'On Behalf Payment Totals '!E102</f>
        <v>6026</v>
      </c>
      <c r="F101" s="41">
        <f t="shared" si="1"/>
        <v>4238391</v>
      </c>
    </row>
    <row r="102" spans="1:6" ht="13.2" x14ac:dyDescent="0.25">
      <c r="A102" s="11" t="s">
        <v>201</v>
      </c>
      <c r="B102" s="5" t="s">
        <v>202</v>
      </c>
      <c r="C102" s="33">
        <f>SUM('On Behalf Payment Totals '!C103)</f>
        <v>5646836</v>
      </c>
      <c r="D102" s="33">
        <f>'On Behalf Payment Totals '!D103</f>
        <v>115279</v>
      </c>
      <c r="E102" s="33">
        <f>'On Behalf Payment Totals '!E103</f>
        <v>8188</v>
      </c>
      <c r="F102" s="41">
        <f t="shared" si="1"/>
        <v>5770303</v>
      </c>
    </row>
    <row r="103" spans="1:6" ht="13.2" x14ac:dyDescent="0.25">
      <c r="A103" s="11" t="s">
        <v>203</v>
      </c>
      <c r="B103" s="5" t="s">
        <v>204</v>
      </c>
      <c r="C103" s="33">
        <f>SUM('On Behalf Payment Totals '!C104)</f>
        <v>2524690</v>
      </c>
      <c r="D103" s="33">
        <f>'On Behalf Payment Totals '!D104</f>
        <v>51996</v>
      </c>
      <c r="E103" s="33">
        <f>'On Behalf Payment Totals '!E104</f>
        <v>3693</v>
      </c>
      <c r="F103" s="41">
        <f t="shared" si="1"/>
        <v>2580379</v>
      </c>
    </row>
    <row r="104" spans="1:6" ht="13.2" x14ac:dyDescent="0.25">
      <c r="A104" s="11" t="s">
        <v>205</v>
      </c>
      <c r="B104" s="5" t="s">
        <v>206</v>
      </c>
      <c r="C104" s="33">
        <f>SUM('On Behalf Payment Totals '!C105)</f>
        <v>6916168</v>
      </c>
      <c r="D104" s="33">
        <f>'On Behalf Payment Totals '!D105</f>
        <v>140425</v>
      </c>
      <c r="E104" s="33">
        <f>'On Behalf Payment Totals '!E105</f>
        <v>9974</v>
      </c>
      <c r="F104" s="41">
        <f t="shared" si="1"/>
        <v>7066567</v>
      </c>
    </row>
    <row r="105" spans="1:6" ht="13.2" x14ac:dyDescent="0.25">
      <c r="A105" s="11" t="s">
        <v>207</v>
      </c>
      <c r="B105" s="5" t="s">
        <v>208</v>
      </c>
      <c r="C105" s="33">
        <f>SUM('On Behalf Payment Totals '!C106)</f>
        <v>2206696</v>
      </c>
      <c r="D105" s="33">
        <f>'On Behalf Payment Totals '!D106</f>
        <v>45091</v>
      </c>
      <c r="E105" s="33">
        <f>'On Behalf Payment Totals '!E106</f>
        <v>3203</v>
      </c>
      <c r="F105" s="41">
        <f t="shared" si="1"/>
        <v>2254990</v>
      </c>
    </row>
    <row r="106" spans="1:6" ht="13.2" x14ac:dyDescent="0.25">
      <c r="A106" s="11" t="s">
        <v>209</v>
      </c>
      <c r="B106" s="5" t="s">
        <v>210</v>
      </c>
      <c r="C106" s="33">
        <f>SUM('On Behalf Payment Totals '!C107)</f>
        <v>1814302</v>
      </c>
      <c r="D106" s="33">
        <f>'On Behalf Payment Totals '!D107</f>
        <v>37126</v>
      </c>
      <c r="E106" s="33">
        <f>'On Behalf Payment Totals '!E107</f>
        <v>2637</v>
      </c>
      <c r="F106" s="41">
        <f t="shared" si="1"/>
        <v>1854065</v>
      </c>
    </row>
    <row r="107" spans="1:6" ht="13.2" x14ac:dyDescent="0.25">
      <c r="A107" s="11" t="s">
        <v>211</v>
      </c>
      <c r="B107" s="5" t="s">
        <v>212</v>
      </c>
      <c r="C107" s="33">
        <f>SUM('On Behalf Payment Totals '!C108)</f>
        <v>20972113</v>
      </c>
      <c r="D107" s="33">
        <f>'On Behalf Payment Totals '!D108</f>
        <v>428026</v>
      </c>
      <c r="E107" s="33">
        <f>'On Behalf Payment Totals '!E108</f>
        <v>30401</v>
      </c>
      <c r="F107" s="41">
        <f t="shared" si="1"/>
        <v>21430540</v>
      </c>
    </row>
    <row r="108" spans="1:6" ht="13.2" x14ac:dyDescent="0.25">
      <c r="A108" s="11" t="s">
        <v>213</v>
      </c>
      <c r="B108" s="5" t="s">
        <v>214</v>
      </c>
      <c r="C108" s="33">
        <f>SUM('On Behalf Payment Totals '!C109)</f>
        <v>3328838</v>
      </c>
      <c r="D108" s="33">
        <f>'On Behalf Payment Totals '!D109</f>
        <v>68287</v>
      </c>
      <c r="E108" s="33">
        <f>'On Behalf Payment Totals '!E109</f>
        <v>4850</v>
      </c>
      <c r="F108" s="41">
        <f t="shared" si="1"/>
        <v>3401975</v>
      </c>
    </row>
    <row r="109" spans="1:6" ht="13.2" x14ac:dyDescent="0.25">
      <c r="A109" s="11" t="s">
        <v>215</v>
      </c>
      <c r="B109" s="5" t="s">
        <v>216</v>
      </c>
      <c r="C109" s="33">
        <f>SUM('On Behalf Payment Totals '!C110)</f>
        <v>7525724</v>
      </c>
      <c r="D109" s="33">
        <f>'On Behalf Payment Totals '!D110</f>
        <v>152997</v>
      </c>
      <c r="E109" s="33">
        <f>'On Behalf Payment Totals '!E110</f>
        <v>10867</v>
      </c>
      <c r="F109" s="41">
        <f t="shared" si="1"/>
        <v>7689588</v>
      </c>
    </row>
    <row r="110" spans="1:6" ht="13.2" x14ac:dyDescent="0.25">
      <c r="A110" s="11" t="s">
        <v>217</v>
      </c>
      <c r="B110" s="5" t="s">
        <v>218</v>
      </c>
      <c r="C110" s="33">
        <f>SUM('On Behalf Payment Totals '!C111)</f>
        <v>10145806</v>
      </c>
      <c r="D110" s="33">
        <f>'On Behalf Payment Totals '!D111</f>
        <v>207327</v>
      </c>
      <c r="E110" s="33">
        <f>'On Behalf Payment Totals '!E111</f>
        <v>14726</v>
      </c>
      <c r="F110" s="41">
        <f t="shared" si="1"/>
        <v>10367859</v>
      </c>
    </row>
    <row r="111" spans="1:6" ht="13.2" x14ac:dyDescent="0.25">
      <c r="A111" s="11" t="s">
        <v>219</v>
      </c>
      <c r="B111" s="5" t="s">
        <v>220</v>
      </c>
      <c r="C111" s="33">
        <f>SUM('On Behalf Payment Totals '!C112)</f>
        <v>3176712</v>
      </c>
      <c r="D111" s="33">
        <f>'On Behalf Payment Totals '!D112</f>
        <v>64776</v>
      </c>
      <c r="E111" s="33">
        <f>'On Behalf Payment Totals '!E112</f>
        <v>4601</v>
      </c>
      <c r="F111" s="41">
        <f t="shared" si="1"/>
        <v>3246089</v>
      </c>
    </row>
    <row r="112" spans="1:6" ht="13.2" x14ac:dyDescent="0.25">
      <c r="A112" s="11" t="s">
        <v>221</v>
      </c>
      <c r="B112" s="5" t="s">
        <v>222</v>
      </c>
      <c r="C112" s="33">
        <f>SUM('On Behalf Payment Totals '!C113)</f>
        <v>5306661</v>
      </c>
      <c r="D112" s="33">
        <f>'On Behalf Payment Totals '!D113</f>
        <v>108183</v>
      </c>
      <c r="E112" s="33">
        <f>'On Behalf Payment Totals '!E113</f>
        <v>7684</v>
      </c>
      <c r="F112" s="41">
        <f t="shared" si="1"/>
        <v>5422528</v>
      </c>
    </row>
    <row r="113" spans="1:6" ht="13.2" x14ac:dyDescent="0.25">
      <c r="A113" s="11" t="s">
        <v>223</v>
      </c>
      <c r="B113" s="5" t="s">
        <v>224</v>
      </c>
      <c r="C113" s="33">
        <f>SUM('On Behalf Payment Totals '!C114)</f>
        <v>3579764</v>
      </c>
      <c r="D113" s="33">
        <f>'On Behalf Payment Totals '!D114</f>
        <v>72509</v>
      </c>
      <c r="E113" s="33">
        <f>'On Behalf Payment Totals '!E114</f>
        <v>5150</v>
      </c>
      <c r="F113" s="41">
        <f t="shared" si="1"/>
        <v>3657423</v>
      </c>
    </row>
    <row r="114" spans="1:6" ht="13.2" x14ac:dyDescent="0.25">
      <c r="A114" s="11" t="s">
        <v>225</v>
      </c>
      <c r="B114" s="5" t="s">
        <v>226</v>
      </c>
      <c r="C114" s="33">
        <f>SUM('On Behalf Payment Totals '!C115)</f>
        <v>15548918</v>
      </c>
      <c r="D114" s="33">
        <f>'On Behalf Payment Totals '!D115</f>
        <v>316931</v>
      </c>
      <c r="E114" s="33">
        <f>'On Behalf Payment Totals '!E115</f>
        <v>22511</v>
      </c>
      <c r="F114" s="41">
        <f t="shared" si="1"/>
        <v>15888360</v>
      </c>
    </row>
    <row r="115" spans="1:6" ht="13.2" x14ac:dyDescent="0.25">
      <c r="A115" s="11" t="s">
        <v>227</v>
      </c>
      <c r="B115" s="5" t="s">
        <v>228</v>
      </c>
      <c r="C115" s="33">
        <f>SUM('On Behalf Payment Totals '!C116)</f>
        <v>5496901</v>
      </c>
      <c r="D115" s="33">
        <f>'On Behalf Payment Totals '!D116</f>
        <v>111959</v>
      </c>
      <c r="E115" s="33">
        <f>'On Behalf Payment Totals '!E116</f>
        <v>7952</v>
      </c>
      <c r="F115" s="41">
        <f t="shared" si="1"/>
        <v>5616812</v>
      </c>
    </row>
    <row r="116" spans="1:6" ht="13.2" x14ac:dyDescent="0.25">
      <c r="A116" s="11" t="s">
        <v>229</v>
      </c>
      <c r="B116" s="5" t="s">
        <v>230</v>
      </c>
      <c r="C116" s="33">
        <f>SUM('On Behalf Payment Totals '!C117)</f>
        <v>3196501</v>
      </c>
      <c r="D116" s="33">
        <f>'On Behalf Payment Totals '!D117</f>
        <v>64807</v>
      </c>
      <c r="E116" s="33">
        <f>'On Behalf Payment Totals '!E117</f>
        <v>4603</v>
      </c>
      <c r="F116" s="41">
        <f t="shared" si="1"/>
        <v>3265911</v>
      </c>
    </row>
    <row r="117" spans="1:6" ht="13.2" x14ac:dyDescent="0.25">
      <c r="A117" s="11" t="s">
        <v>231</v>
      </c>
      <c r="B117" s="5" t="s">
        <v>232</v>
      </c>
      <c r="C117" s="33">
        <f>SUM('On Behalf Payment Totals '!C118)</f>
        <v>9063557</v>
      </c>
      <c r="D117" s="33">
        <f>'On Behalf Payment Totals '!D118</f>
        <v>185535</v>
      </c>
      <c r="E117" s="33">
        <f>'On Behalf Payment Totals '!E118</f>
        <v>13178</v>
      </c>
      <c r="F117" s="41">
        <f t="shared" si="1"/>
        <v>9262270</v>
      </c>
    </row>
    <row r="118" spans="1:6" ht="13.2" x14ac:dyDescent="0.25">
      <c r="A118" s="11" t="s">
        <v>233</v>
      </c>
      <c r="B118" s="5" t="s">
        <v>234</v>
      </c>
      <c r="C118" s="33">
        <f>SUM('On Behalf Payment Totals '!C119)</f>
        <v>2239516</v>
      </c>
      <c r="D118" s="33">
        <f>'On Behalf Payment Totals '!D119</f>
        <v>45299</v>
      </c>
      <c r="E118" s="33">
        <f>'On Behalf Payment Totals '!E119</f>
        <v>3217</v>
      </c>
      <c r="F118" s="41">
        <f t="shared" si="1"/>
        <v>2288032</v>
      </c>
    </row>
    <row r="119" spans="1:6" ht="13.2" x14ac:dyDescent="0.25">
      <c r="A119" s="11" t="s">
        <v>235</v>
      </c>
      <c r="B119" s="5" t="s">
        <v>236</v>
      </c>
      <c r="C119" s="33">
        <f>SUM('On Behalf Payment Totals '!C120)</f>
        <v>6080413</v>
      </c>
      <c r="D119" s="33">
        <f>'On Behalf Payment Totals '!D120</f>
        <v>124368</v>
      </c>
      <c r="E119" s="33">
        <f>'On Behalf Payment Totals '!E120</f>
        <v>8833</v>
      </c>
      <c r="F119" s="41">
        <f t="shared" si="1"/>
        <v>6213614</v>
      </c>
    </row>
    <row r="120" spans="1:6" ht="13.2" x14ac:dyDescent="0.25">
      <c r="A120" s="11" t="s">
        <v>237</v>
      </c>
      <c r="B120" s="5" t="s">
        <v>238</v>
      </c>
      <c r="C120" s="33">
        <f>SUM('On Behalf Payment Totals '!C121)</f>
        <v>2615455</v>
      </c>
      <c r="D120" s="33">
        <f>'On Behalf Payment Totals '!D121</f>
        <v>53662</v>
      </c>
      <c r="E120" s="33">
        <f>'On Behalf Payment Totals '!E121</f>
        <v>3811</v>
      </c>
      <c r="F120" s="41">
        <f t="shared" si="1"/>
        <v>2672928</v>
      </c>
    </row>
    <row r="121" spans="1:6" ht="13.2" x14ac:dyDescent="0.25">
      <c r="A121" s="11" t="s">
        <v>239</v>
      </c>
      <c r="B121" s="5" t="s">
        <v>240</v>
      </c>
      <c r="C121" s="33">
        <f>SUM('On Behalf Payment Totals '!C122)</f>
        <v>2176796</v>
      </c>
      <c r="D121" s="33">
        <f>'On Behalf Payment Totals '!D122</f>
        <v>44645</v>
      </c>
      <c r="E121" s="33">
        <f>'On Behalf Payment Totals '!E122</f>
        <v>3171</v>
      </c>
      <c r="F121" s="41">
        <f t="shared" si="1"/>
        <v>2224612</v>
      </c>
    </row>
    <row r="122" spans="1:6" ht="13.2" x14ac:dyDescent="0.25">
      <c r="A122" s="11" t="s">
        <v>241</v>
      </c>
      <c r="B122" s="5" t="s">
        <v>242</v>
      </c>
      <c r="C122" s="33">
        <f>SUM('On Behalf Payment Totals '!C123)</f>
        <v>3774108</v>
      </c>
      <c r="D122" s="33">
        <f>'On Behalf Payment Totals '!D123</f>
        <v>77048</v>
      </c>
      <c r="E122" s="33">
        <f>'On Behalf Payment Totals '!E123</f>
        <v>5473</v>
      </c>
      <c r="F122" s="41">
        <f t="shared" si="1"/>
        <v>3856629</v>
      </c>
    </row>
    <row r="123" spans="1:6" ht="13.2" x14ac:dyDescent="0.25">
      <c r="A123" s="11" t="s">
        <v>243</v>
      </c>
      <c r="B123" s="5" t="s">
        <v>244</v>
      </c>
      <c r="C123" s="33">
        <f>SUM('On Behalf Payment Totals '!C124)</f>
        <v>8126319</v>
      </c>
      <c r="D123" s="33">
        <f>'On Behalf Payment Totals '!D124</f>
        <v>164732</v>
      </c>
      <c r="E123" s="33">
        <f>'On Behalf Payment Totals '!E124</f>
        <v>11700</v>
      </c>
      <c r="F123" s="41">
        <f t="shared" si="1"/>
        <v>8302751</v>
      </c>
    </row>
    <row r="124" spans="1:6" ht="13.2" x14ac:dyDescent="0.25">
      <c r="A124" s="11" t="s">
        <v>245</v>
      </c>
      <c r="B124" s="5" t="s">
        <v>246</v>
      </c>
      <c r="C124" s="33">
        <f>SUM('On Behalf Payment Totals '!C125)</f>
        <v>3751575</v>
      </c>
      <c r="D124" s="33">
        <f>'On Behalf Payment Totals '!D125</f>
        <v>76985</v>
      </c>
      <c r="E124" s="33">
        <f>'On Behalf Payment Totals '!E125</f>
        <v>5468</v>
      </c>
      <c r="F124" s="41">
        <f t="shared" si="1"/>
        <v>3834028</v>
      </c>
    </row>
    <row r="125" spans="1:6" ht="13.2" x14ac:dyDescent="0.25">
      <c r="A125" s="11" t="s">
        <v>247</v>
      </c>
      <c r="B125" s="5" t="s">
        <v>248</v>
      </c>
      <c r="C125" s="33">
        <f>SUM('On Behalf Payment Totals '!C126)</f>
        <v>8561220</v>
      </c>
      <c r="D125" s="33">
        <f>'On Behalf Payment Totals '!D126</f>
        <v>175967</v>
      </c>
      <c r="E125" s="33">
        <f>'On Behalf Payment Totals '!E126</f>
        <v>12498</v>
      </c>
      <c r="F125" s="41">
        <f t="shared" si="1"/>
        <v>8749685</v>
      </c>
    </row>
    <row r="126" spans="1:6" ht="13.2" x14ac:dyDescent="0.25">
      <c r="A126" s="11" t="s">
        <v>249</v>
      </c>
      <c r="B126" s="5" t="s">
        <v>250</v>
      </c>
      <c r="C126" s="33">
        <f>SUM('On Behalf Payment Totals '!C127)</f>
        <v>3852871</v>
      </c>
      <c r="D126" s="33">
        <f>'On Behalf Payment Totals '!D127</f>
        <v>78325</v>
      </c>
      <c r="E126" s="33">
        <f>'On Behalf Payment Totals '!E127</f>
        <v>5563</v>
      </c>
      <c r="F126" s="41">
        <f t="shared" si="1"/>
        <v>3936759</v>
      </c>
    </row>
    <row r="127" spans="1:6" ht="13.2" x14ac:dyDescent="0.25">
      <c r="A127" s="11" t="s">
        <v>251</v>
      </c>
      <c r="B127" s="5" t="s">
        <v>252</v>
      </c>
      <c r="C127" s="33">
        <f>SUM('On Behalf Payment Totals '!C128)</f>
        <v>10238211</v>
      </c>
      <c r="D127" s="33">
        <f>'On Behalf Payment Totals '!D128</f>
        <v>205554</v>
      </c>
      <c r="E127" s="33">
        <f>'On Behalf Payment Totals '!E128</f>
        <v>14600</v>
      </c>
      <c r="F127" s="41">
        <f t="shared" si="1"/>
        <v>10458365</v>
      </c>
    </row>
    <row r="128" spans="1:6" ht="13.2" x14ac:dyDescent="0.25">
      <c r="A128" s="11" t="s">
        <v>253</v>
      </c>
      <c r="B128" s="5" t="s">
        <v>254</v>
      </c>
      <c r="C128" s="33">
        <f>SUM('On Behalf Payment Totals '!C129)</f>
        <v>4436334</v>
      </c>
      <c r="D128" s="33">
        <f>'On Behalf Payment Totals '!D129</f>
        <v>89490</v>
      </c>
      <c r="E128" s="33">
        <f>'On Behalf Payment Totals '!E129</f>
        <v>6356</v>
      </c>
      <c r="F128" s="41">
        <f t="shared" si="1"/>
        <v>4532180</v>
      </c>
    </row>
    <row r="129" spans="1:6" ht="13.2" x14ac:dyDescent="0.25">
      <c r="A129" s="11" t="s">
        <v>255</v>
      </c>
      <c r="B129" s="5" t="s">
        <v>256</v>
      </c>
      <c r="C129" s="33">
        <f>SUM('On Behalf Payment Totals '!C130)</f>
        <v>1901998</v>
      </c>
      <c r="D129" s="33">
        <f>'On Behalf Payment Totals '!D130</f>
        <v>38472</v>
      </c>
      <c r="E129" s="33">
        <f>'On Behalf Payment Totals '!E130</f>
        <v>2733</v>
      </c>
      <c r="F129" s="41">
        <f t="shared" si="1"/>
        <v>1943203</v>
      </c>
    </row>
    <row r="130" spans="1:6" ht="13.2" x14ac:dyDescent="0.25">
      <c r="A130" s="11" t="s">
        <v>257</v>
      </c>
      <c r="B130" s="5" t="s">
        <v>258</v>
      </c>
      <c r="C130" s="33">
        <f>SUM('On Behalf Payment Totals '!C131)</f>
        <v>6686675</v>
      </c>
      <c r="D130" s="33">
        <f>'On Behalf Payment Totals '!D131</f>
        <v>135880</v>
      </c>
      <c r="E130" s="33">
        <f>'On Behalf Payment Totals '!E131</f>
        <v>9651</v>
      </c>
      <c r="F130" s="41">
        <f t="shared" si="1"/>
        <v>6832206</v>
      </c>
    </row>
    <row r="131" spans="1:6" ht="13.2" x14ac:dyDescent="0.25">
      <c r="A131" s="11" t="s">
        <v>259</v>
      </c>
      <c r="B131" s="5" t="s">
        <v>260</v>
      </c>
      <c r="C131" s="33">
        <f>SUM('On Behalf Payment Totals '!C132)</f>
        <v>28584583</v>
      </c>
      <c r="D131" s="33">
        <f>'On Behalf Payment Totals '!D132</f>
        <v>575327</v>
      </c>
      <c r="E131" s="33">
        <f>'On Behalf Payment Totals '!E132</f>
        <v>40864</v>
      </c>
      <c r="F131" s="41">
        <f t="shared" si="1"/>
        <v>29200774</v>
      </c>
    </row>
    <row r="132" spans="1:6" ht="13.2" x14ac:dyDescent="0.25">
      <c r="A132" s="11" t="s">
        <v>261</v>
      </c>
      <c r="B132" s="5" t="s">
        <v>262</v>
      </c>
      <c r="C132" s="33">
        <f>SUM('On Behalf Payment Totals '!C133)</f>
        <v>3370186</v>
      </c>
      <c r="D132" s="33">
        <f>'On Behalf Payment Totals '!D133</f>
        <v>68767</v>
      </c>
      <c r="E132" s="33">
        <f>'On Behalf Payment Totals '!E133</f>
        <v>4884</v>
      </c>
      <c r="F132" s="41">
        <f t="shared" ref="F132:F173" si="2">SUM(C132:E132)</f>
        <v>3443837</v>
      </c>
    </row>
    <row r="133" spans="1:6" ht="13.2" x14ac:dyDescent="0.25">
      <c r="A133" s="11" t="s">
        <v>263</v>
      </c>
      <c r="B133" s="5" t="s">
        <v>264</v>
      </c>
      <c r="C133" s="33">
        <f>SUM('On Behalf Payment Totals '!C134)</f>
        <v>12150279</v>
      </c>
      <c r="D133" s="33">
        <f>'On Behalf Payment Totals '!D134</f>
        <v>246635</v>
      </c>
      <c r="E133" s="33">
        <f>'On Behalf Payment Totals '!E134</f>
        <v>17518</v>
      </c>
      <c r="F133" s="41">
        <f t="shared" si="2"/>
        <v>12414432</v>
      </c>
    </row>
    <row r="134" spans="1:6" ht="13.2" x14ac:dyDescent="0.25">
      <c r="A134" s="11" t="s">
        <v>265</v>
      </c>
      <c r="B134" s="5" t="s">
        <v>266</v>
      </c>
      <c r="C134" s="33">
        <f>SUM('On Behalf Payment Totals '!C135)</f>
        <v>1373831</v>
      </c>
      <c r="D134" s="33">
        <f>'On Behalf Payment Totals '!D135</f>
        <v>28220</v>
      </c>
      <c r="E134" s="33">
        <f>'On Behalf Payment Totals '!E135</f>
        <v>2004</v>
      </c>
      <c r="F134" s="41">
        <f t="shared" si="2"/>
        <v>1404055</v>
      </c>
    </row>
    <row r="135" spans="1:6" ht="13.2" x14ac:dyDescent="0.25">
      <c r="A135" s="11" t="s">
        <v>267</v>
      </c>
      <c r="B135" s="5" t="s">
        <v>268</v>
      </c>
      <c r="C135" s="33">
        <f>SUM('On Behalf Payment Totals '!C136)</f>
        <v>7491748</v>
      </c>
      <c r="D135" s="33">
        <f>'On Behalf Payment Totals '!D136</f>
        <v>152263</v>
      </c>
      <c r="E135" s="33">
        <f>'On Behalf Payment Totals '!E136</f>
        <v>10815</v>
      </c>
      <c r="F135" s="41">
        <f t="shared" si="2"/>
        <v>7654826</v>
      </c>
    </row>
    <row r="136" spans="1:6" ht="13.2" x14ac:dyDescent="0.25">
      <c r="A136" s="11" t="s">
        <v>269</v>
      </c>
      <c r="B136" s="5" t="s">
        <v>270</v>
      </c>
      <c r="C136" s="33">
        <f>SUM('On Behalf Payment Totals '!C137)</f>
        <v>1835522</v>
      </c>
      <c r="D136" s="33">
        <f>'On Behalf Payment Totals '!D137</f>
        <v>37699</v>
      </c>
      <c r="E136" s="33">
        <f>'On Behalf Payment Totals '!E137</f>
        <v>2678</v>
      </c>
      <c r="F136" s="41">
        <f t="shared" si="2"/>
        <v>1875899</v>
      </c>
    </row>
    <row r="137" spans="1:6" ht="13.2" x14ac:dyDescent="0.25">
      <c r="A137" s="11" t="s">
        <v>271</v>
      </c>
      <c r="B137" s="5" t="s">
        <v>272</v>
      </c>
      <c r="C137" s="33">
        <f>SUM('On Behalf Payment Totals '!C138)</f>
        <v>1566907</v>
      </c>
      <c r="D137" s="33">
        <f>'On Behalf Payment Totals '!D138</f>
        <v>31193</v>
      </c>
      <c r="E137" s="33">
        <f>'On Behalf Payment Totals '!E138</f>
        <v>2216</v>
      </c>
      <c r="F137" s="41">
        <f t="shared" si="2"/>
        <v>1600316</v>
      </c>
    </row>
    <row r="138" spans="1:6" ht="13.2" x14ac:dyDescent="0.25">
      <c r="A138" s="11" t="s">
        <v>273</v>
      </c>
      <c r="B138" s="5" t="s">
        <v>274</v>
      </c>
      <c r="C138" s="33">
        <f>SUM('On Behalf Payment Totals '!C139)</f>
        <v>3994358</v>
      </c>
      <c r="D138" s="33">
        <f>'On Behalf Payment Totals '!D139</f>
        <v>81227</v>
      </c>
      <c r="E138" s="33">
        <f>'On Behalf Payment Totals '!E139</f>
        <v>5769</v>
      </c>
      <c r="F138" s="41">
        <f t="shared" si="2"/>
        <v>4081354</v>
      </c>
    </row>
    <row r="139" spans="1:6" ht="13.2" x14ac:dyDescent="0.25">
      <c r="A139" s="11" t="s">
        <v>275</v>
      </c>
      <c r="B139" s="5" t="s">
        <v>276</v>
      </c>
      <c r="C139" s="33">
        <f>SUM('On Behalf Payment Totals '!C140)</f>
        <v>7282200</v>
      </c>
      <c r="D139" s="33">
        <f>'On Behalf Payment Totals '!D140</f>
        <v>148725</v>
      </c>
      <c r="E139" s="33">
        <f>'On Behalf Payment Totals '!E140</f>
        <v>10563</v>
      </c>
      <c r="F139" s="41">
        <f t="shared" si="2"/>
        <v>7441488</v>
      </c>
    </row>
    <row r="140" spans="1:6" ht="13.2" x14ac:dyDescent="0.25">
      <c r="A140" s="11" t="s">
        <v>277</v>
      </c>
      <c r="B140" s="5" t="s">
        <v>278</v>
      </c>
      <c r="C140" s="33">
        <f>SUM('On Behalf Payment Totals '!C141)</f>
        <v>15950844</v>
      </c>
      <c r="D140" s="33">
        <f>'On Behalf Payment Totals '!D141</f>
        <v>325799</v>
      </c>
      <c r="E140" s="33">
        <f>'On Behalf Payment Totals '!E141</f>
        <v>23140</v>
      </c>
      <c r="F140" s="41">
        <f t="shared" si="2"/>
        <v>16299783</v>
      </c>
    </row>
    <row r="141" spans="1:6" ht="13.2" x14ac:dyDescent="0.25">
      <c r="A141" s="11" t="s">
        <v>279</v>
      </c>
      <c r="B141" s="5" t="s">
        <v>280</v>
      </c>
      <c r="C141" s="33">
        <f>SUM('On Behalf Payment Totals '!C142)</f>
        <v>3197386</v>
      </c>
      <c r="D141" s="33">
        <f>'On Behalf Payment Totals '!D142</f>
        <v>65153</v>
      </c>
      <c r="E141" s="33">
        <f>'On Behalf Payment Totals '!E142</f>
        <v>4628</v>
      </c>
      <c r="F141" s="41">
        <f t="shared" si="2"/>
        <v>3267167</v>
      </c>
    </row>
    <row r="142" spans="1:6" ht="13.2" x14ac:dyDescent="0.25">
      <c r="A142" s="11" t="s">
        <v>281</v>
      </c>
      <c r="B142" s="5" t="s">
        <v>282</v>
      </c>
      <c r="C142" s="33">
        <f>SUM('On Behalf Payment Totals '!C143)</f>
        <v>1087104</v>
      </c>
      <c r="D142" s="33">
        <f>'On Behalf Payment Totals '!D143</f>
        <v>22110</v>
      </c>
      <c r="E142" s="33">
        <f>'On Behalf Payment Totals '!E143</f>
        <v>1570</v>
      </c>
      <c r="F142" s="41">
        <f t="shared" si="2"/>
        <v>1110784</v>
      </c>
    </row>
    <row r="143" spans="1:6" ht="13.2" x14ac:dyDescent="0.25">
      <c r="A143" s="11" t="s">
        <v>283</v>
      </c>
      <c r="B143" s="5" t="s">
        <v>284</v>
      </c>
      <c r="C143" s="33">
        <f>SUM('On Behalf Payment Totals '!C144)</f>
        <v>4191909</v>
      </c>
      <c r="D143" s="33">
        <f>'On Behalf Payment Totals '!D144</f>
        <v>85216</v>
      </c>
      <c r="E143" s="33">
        <f>'On Behalf Payment Totals '!E144</f>
        <v>6053</v>
      </c>
      <c r="F143" s="41">
        <f t="shared" si="2"/>
        <v>4283178</v>
      </c>
    </row>
    <row r="144" spans="1:6" ht="13.2" x14ac:dyDescent="0.25">
      <c r="A144" s="11" t="s">
        <v>285</v>
      </c>
      <c r="B144" s="5" t="s">
        <v>286</v>
      </c>
      <c r="C144" s="33">
        <f>SUM('On Behalf Payment Totals '!C145)</f>
        <v>16086330</v>
      </c>
      <c r="D144" s="33">
        <f>'On Behalf Payment Totals '!D145</f>
        <v>328013</v>
      </c>
      <c r="E144" s="33">
        <f>'On Behalf Payment Totals '!E145</f>
        <v>23298</v>
      </c>
      <c r="F144" s="41">
        <f t="shared" si="2"/>
        <v>16437641</v>
      </c>
    </row>
    <row r="145" spans="1:6" ht="13.2" x14ac:dyDescent="0.25">
      <c r="A145" s="11" t="s">
        <v>287</v>
      </c>
      <c r="B145" s="5" t="s">
        <v>288</v>
      </c>
      <c r="C145" s="33">
        <f>SUM('On Behalf Payment Totals '!C146)</f>
        <v>2380374</v>
      </c>
      <c r="D145" s="33">
        <f>'On Behalf Payment Totals '!D146</f>
        <v>48695</v>
      </c>
      <c r="E145" s="33">
        <f>'On Behalf Payment Totals '!E146</f>
        <v>3459</v>
      </c>
      <c r="F145" s="41">
        <f t="shared" si="2"/>
        <v>2432528</v>
      </c>
    </row>
    <row r="146" spans="1:6" ht="13.2" x14ac:dyDescent="0.25">
      <c r="A146" s="11" t="s">
        <v>289</v>
      </c>
      <c r="B146" s="5" t="s">
        <v>290</v>
      </c>
      <c r="C146" s="33">
        <f>SUM('On Behalf Payment Totals '!C147)</f>
        <v>828238</v>
      </c>
      <c r="D146" s="33">
        <f>'On Behalf Payment Totals '!D147</f>
        <v>16916</v>
      </c>
      <c r="E146" s="33">
        <f>'On Behalf Payment Totals '!E147</f>
        <v>1202</v>
      </c>
      <c r="F146" s="41">
        <f t="shared" si="2"/>
        <v>846356</v>
      </c>
    </row>
    <row r="147" spans="1:6" ht="13.2" x14ac:dyDescent="0.25">
      <c r="A147" s="11" t="s">
        <v>291</v>
      </c>
      <c r="B147" s="5" t="s">
        <v>292</v>
      </c>
      <c r="C147" s="33">
        <f>SUM('On Behalf Payment Totals '!C148)</f>
        <v>5747976</v>
      </c>
      <c r="D147" s="33">
        <f>'On Behalf Payment Totals '!D148</f>
        <v>117704</v>
      </c>
      <c r="E147" s="33">
        <f>'On Behalf Payment Totals '!E148</f>
        <v>8360</v>
      </c>
      <c r="F147" s="41">
        <f t="shared" si="2"/>
        <v>5874040</v>
      </c>
    </row>
    <row r="148" spans="1:6" ht="13.2" x14ac:dyDescent="0.25">
      <c r="A148" s="11" t="s">
        <v>293</v>
      </c>
      <c r="B148" s="5" t="s">
        <v>294</v>
      </c>
      <c r="C148" s="33">
        <f>SUM('On Behalf Payment Totals '!C149)</f>
        <v>6195669</v>
      </c>
      <c r="D148" s="33">
        <f>'On Behalf Payment Totals '!D149</f>
        <v>126559</v>
      </c>
      <c r="E148" s="33">
        <f>'On Behalf Payment Totals '!E149</f>
        <v>8989</v>
      </c>
      <c r="F148" s="41">
        <f t="shared" si="2"/>
        <v>6331217</v>
      </c>
    </row>
    <row r="149" spans="1:6" ht="13.2" x14ac:dyDescent="0.25">
      <c r="A149" s="11" t="s">
        <v>295</v>
      </c>
      <c r="B149" s="5" t="s">
        <v>296</v>
      </c>
      <c r="C149" s="33">
        <f>SUM('On Behalf Payment Totals '!C150)</f>
        <v>5672590</v>
      </c>
      <c r="D149" s="33">
        <f>'On Behalf Payment Totals '!D150</f>
        <v>116535</v>
      </c>
      <c r="E149" s="33">
        <f>'On Behalf Payment Totals '!E150</f>
        <v>8277</v>
      </c>
      <c r="F149" s="41">
        <f t="shared" si="2"/>
        <v>5797402</v>
      </c>
    </row>
    <row r="150" spans="1:6" ht="13.2" x14ac:dyDescent="0.25">
      <c r="A150" s="11" t="s">
        <v>297</v>
      </c>
      <c r="B150" s="5" t="s">
        <v>298</v>
      </c>
      <c r="C150" s="33">
        <f>SUM('On Behalf Payment Totals '!C151)</f>
        <v>4920840</v>
      </c>
      <c r="D150" s="33">
        <f>'On Behalf Payment Totals '!D151</f>
        <v>100940</v>
      </c>
      <c r="E150" s="33">
        <f>'On Behalf Payment Totals '!E151</f>
        <v>7169</v>
      </c>
      <c r="F150" s="41">
        <f t="shared" si="2"/>
        <v>5028949</v>
      </c>
    </row>
    <row r="151" spans="1:6" ht="13.2" x14ac:dyDescent="0.25">
      <c r="A151" s="11" t="s">
        <v>299</v>
      </c>
      <c r="B151" s="5" t="s">
        <v>300</v>
      </c>
      <c r="C151" s="33">
        <f>SUM('On Behalf Payment Totals '!C152)</f>
        <v>2236733</v>
      </c>
      <c r="D151" s="33">
        <f>'On Behalf Payment Totals '!D152</f>
        <v>45055</v>
      </c>
      <c r="E151" s="33">
        <f>'On Behalf Payment Totals '!E152</f>
        <v>3200</v>
      </c>
      <c r="F151" s="41">
        <f t="shared" si="2"/>
        <v>2284988</v>
      </c>
    </row>
    <row r="152" spans="1:6" ht="13.2" x14ac:dyDescent="0.25">
      <c r="A152" s="11" t="s">
        <v>301</v>
      </c>
      <c r="B152" s="5" t="s">
        <v>302</v>
      </c>
      <c r="C152" s="33">
        <f>SUM('On Behalf Payment Totals '!C153)</f>
        <v>897509</v>
      </c>
      <c r="D152" s="33">
        <f>'On Behalf Payment Totals '!D153</f>
        <v>18365</v>
      </c>
      <c r="E152" s="33">
        <f>'On Behalf Payment Totals '!E153</f>
        <v>1304</v>
      </c>
      <c r="F152" s="41">
        <f t="shared" si="2"/>
        <v>917178</v>
      </c>
    </row>
    <row r="153" spans="1:6" ht="13.2" x14ac:dyDescent="0.25">
      <c r="A153" s="11" t="s">
        <v>303</v>
      </c>
      <c r="B153" s="5" t="s">
        <v>304</v>
      </c>
      <c r="C153" s="33">
        <f>SUM('On Behalf Payment Totals '!C154)</f>
        <v>20837405</v>
      </c>
      <c r="D153" s="33">
        <f>'On Behalf Payment Totals '!D154</f>
        <v>422762</v>
      </c>
      <c r="E153" s="33">
        <f>'On Behalf Payment Totals '!E154</f>
        <v>30027</v>
      </c>
      <c r="F153" s="41">
        <f t="shared" si="2"/>
        <v>21290194</v>
      </c>
    </row>
    <row r="154" spans="1:6" ht="13.2" x14ac:dyDescent="0.25">
      <c r="A154" s="11" t="s">
        <v>305</v>
      </c>
      <c r="B154" s="5" t="s">
        <v>306</v>
      </c>
      <c r="C154" s="33">
        <f>SUM('On Behalf Payment Totals '!C155)</f>
        <v>16135904</v>
      </c>
      <c r="D154" s="33">
        <f>'On Behalf Payment Totals '!D155</f>
        <v>325350</v>
      </c>
      <c r="E154" s="33">
        <f>'On Behalf Payment Totals '!E155</f>
        <v>23109</v>
      </c>
      <c r="F154" s="41">
        <f t="shared" si="2"/>
        <v>16484363</v>
      </c>
    </row>
    <row r="155" spans="1:6" ht="13.2" x14ac:dyDescent="0.25">
      <c r="A155" s="11" t="s">
        <v>307</v>
      </c>
      <c r="B155" s="5" t="s">
        <v>308</v>
      </c>
      <c r="C155" s="33">
        <f>SUM('On Behalf Payment Totals '!C156)</f>
        <v>6280880</v>
      </c>
      <c r="D155" s="33">
        <f>'On Behalf Payment Totals '!D156</f>
        <v>127371</v>
      </c>
      <c r="E155" s="33">
        <f>'On Behalf Payment Totals '!E156</f>
        <v>9047</v>
      </c>
      <c r="F155" s="41">
        <f t="shared" si="2"/>
        <v>6417298</v>
      </c>
    </row>
    <row r="156" spans="1:6" ht="13.2" x14ac:dyDescent="0.25">
      <c r="A156" s="11" t="s">
        <v>309</v>
      </c>
      <c r="B156" s="5" t="s">
        <v>310</v>
      </c>
      <c r="C156" s="33">
        <f>SUM('On Behalf Payment Totals '!C157)</f>
        <v>3458599</v>
      </c>
      <c r="D156" s="33">
        <f>'On Behalf Payment Totals '!D157</f>
        <v>70504</v>
      </c>
      <c r="E156" s="33">
        <f>'On Behalf Payment Totals '!E157</f>
        <v>5008</v>
      </c>
      <c r="F156" s="41">
        <f t="shared" si="2"/>
        <v>3534111</v>
      </c>
    </row>
    <row r="157" spans="1:6" ht="13.2" x14ac:dyDescent="0.25">
      <c r="A157" s="11" t="s">
        <v>311</v>
      </c>
      <c r="B157" s="5" t="s">
        <v>312</v>
      </c>
      <c r="C157" s="33">
        <f>SUM('On Behalf Payment Totals '!C158)</f>
        <v>607969</v>
      </c>
      <c r="D157" s="33">
        <f>'On Behalf Payment Totals '!D158</f>
        <v>12309</v>
      </c>
      <c r="E157" s="33">
        <f>'On Behalf Payment Totals '!E158</f>
        <v>874</v>
      </c>
      <c r="F157" s="41">
        <f t="shared" si="2"/>
        <v>621152</v>
      </c>
    </row>
    <row r="158" spans="1:6" ht="13.2" x14ac:dyDescent="0.25">
      <c r="A158" s="11" t="s">
        <v>313</v>
      </c>
      <c r="B158" s="5" t="s">
        <v>314</v>
      </c>
      <c r="C158" s="33">
        <f>SUM('On Behalf Payment Totals '!C159)</f>
        <v>6612398</v>
      </c>
      <c r="D158" s="33">
        <f>'On Behalf Payment Totals '!D159</f>
        <v>134090</v>
      </c>
      <c r="E158" s="33">
        <f>'On Behalf Payment Totals '!E159</f>
        <v>9524</v>
      </c>
      <c r="F158" s="41">
        <f t="shared" si="2"/>
        <v>6756012</v>
      </c>
    </row>
    <row r="159" spans="1:6" ht="13.2" x14ac:dyDescent="0.25">
      <c r="A159" s="11" t="s">
        <v>315</v>
      </c>
      <c r="B159" s="5" t="s">
        <v>316</v>
      </c>
      <c r="C159" s="33">
        <f>SUM('On Behalf Payment Totals '!C160)</f>
        <v>5346192</v>
      </c>
      <c r="D159" s="33">
        <f>'On Behalf Payment Totals '!D160</f>
        <v>108834</v>
      </c>
      <c r="E159" s="33">
        <f>'On Behalf Payment Totals '!E160</f>
        <v>7730</v>
      </c>
      <c r="F159" s="41">
        <f t="shared" si="2"/>
        <v>5462756</v>
      </c>
    </row>
    <row r="160" spans="1:6" ht="13.2" x14ac:dyDescent="0.25">
      <c r="A160" s="11" t="s">
        <v>317</v>
      </c>
      <c r="B160" s="5" t="s">
        <v>318</v>
      </c>
      <c r="C160" s="33">
        <f>SUM('On Behalf Payment Totals '!C161)</f>
        <v>3557051</v>
      </c>
      <c r="D160" s="33">
        <f>'On Behalf Payment Totals '!D161</f>
        <v>71794</v>
      </c>
      <c r="E160" s="33">
        <f>'On Behalf Payment Totals '!E161</f>
        <v>5099</v>
      </c>
      <c r="F160" s="41">
        <f t="shared" si="2"/>
        <v>3633944</v>
      </c>
    </row>
    <row r="161" spans="1:6" ht="13.2" x14ac:dyDescent="0.25">
      <c r="A161" s="11" t="s">
        <v>319</v>
      </c>
      <c r="B161" s="5" t="s">
        <v>320</v>
      </c>
      <c r="C161" s="33">
        <f>SUM('On Behalf Payment Totals '!C162)</f>
        <v>4538748</v>
      </c>
      <c r="D161" s="33">
        <f>'On Behalf Payment Totals '!D162</f>
        <v>93033</v>
      </c>
      <c r="E161" s="33">
        <f>'On Behalf Payment Totals '!E162</f>
        <v>6608</v>
      </c>
      <c r="F161" s="41">
        <f t="shared" si="2"/>
        <v>4638389</v>
      </c>
    </row>
    <row r="162" spans="1:6" ht="13.2" x14ac:dyDescent="0.25">
      <c r="A162" s="11" t="s">
        <v>321</v>
      </c>
      <c r="B162" s="5" t="s">
        <v>322</v>
      </c>
      <c r="C162" s="33">
        <f>SUM('On Behalf Payment Totals '!C163)</f>
        <v>2239368</v>
      </c>
      <c r="D162" s="33">
        <f>'On Behalf Payment Totals '!D163</f>
        <v>45706</v>
      </c>
      <c r="E162" s="33">
        <f>'On Behalf Payment Totals '!E163</f>
        <v>3246</v>
      </c>
      <c r="F162" s="41">
        <f t="shared" si="2"/>
        <v>2288320</v>
      </c>
    </row>
    <row r="163" spans="1:6" ht="13.2" x14ac:dyDescent="0.25">
      <c r="A163" s="11" t="s">
        <v>323</v>
      </c>
      <c r="B163" s="5" t="s">
        <v>324</v>
      </c>
      <c r="C163" s="33">
        <f>SUM('On Behalf Payment Totals '!C164)</f>
        <v>4443502</v>
      </c>
      <c r="D163" s="33">
        <f>'On Behalf Payment Totals '!D164</f>
        <v>90045</v>
      </c>
      <c r="E163" s="33">
        <f>'On Behalf Payment Totals '!E164</f>
        <v>6396</v>
      </c>
      <c r="F163" s="41">
        <f t="shared" si="2"/>
        <v>4539943</v>
      </c>
    </row>
    <row r="164" spans="1:6" ht="13.2" x14ac:dyDescent="0.25">
      <c r="A164" s="11" t="s">
        <v>325</v>
      </c>
      <c r="B164" s="5" t="s">
        <v>326</v>
      </c>
      <c r="C164" s="33">
        <f>SUM('On Behalf Payment Totals '!C165)</f>
        <v>4312608</v>
      </c>
      <c r="D164" s="33">
        <f>'On Behalf Payment Totals '!D165</f>
        <v>87422</v>
      </c>
      <c r="E164" s="33">
        <f>'On Behalf Payment Totals '!E165</f>
        <v>6209</v>
      </c>
      <c r="F164" s="41">
        <f t="shared" si="2"/>
        <v>4406239</v>
      </c>
    </row>
    <row r="165" spans="1:6" ht="13.2" x14ac:dyDescent="0.25">
      <c r="A165" s="11" t="s">
        <v>327</v>
      </c>
      <c r="B165" s="5" t="s">
        <v>328</v>
      </c>
      <c r="C165" s="33">
        <f>SUM('On Behalf Payment Totals '!C166)</f>
        <v>33791906</v>
      </c>
      <c r="D165" s="33">
        <f>'On Behalf Payment Totals '!D166</f>
        <v>683468</v>
      </c>
      <c r="E165" s="33">
        <f>'On Behalf Payment Totals '!E166</f>
        <v>48545</v>
      </c>
      <c r="F165" s="41">
        <f t="shared" si="2"/>
        <v>34523919</v>
      </c>
    </row>
    <row r="166" spans="1:6" ht="13.2" x14ac:dyDescent="0.25">
      <c r="A166" s="11" t="s">
        <v>329</v>
      </c>
      <c r="B166" s="5" t="s">
        <v>330</v>
      </c>
      <c r="C166" s="33">
        <f>SUM('On Behalf Payment Totals '!C167)</f>
        <v>3549754</v>
      </c>
      <c r="D166" s="33">
        <f>'On Behalf Payment Totals '!D167</f>
        <v>72480</v>
      </c>
      <c r="E166" s="33">
        <f>'On Behalf Payment Totals '!E167</f>
        <v>5148</v>
      </c>
      <c r="F166" s="41">
        <f t="shared" si="2"/>
        <v>3627382</v>
      </c>
    </row>
    <row r="167" spans="1:6" ht="13.2" x14ac:dyDescent="0.25">
      <c r="A167" s="11" t="s">
        <v>331</v>
      </c>
      <c r="B167" s="5" t="s">
        <v>332</v>
      </c>
      <c r="C167" s="33">
        <f>SUM('On Behalf Payment Totals '!C168)</f>
        <v>5843111</v>
      </c>
      <c r="D167" s="33">
        <f>'On Behalf Payment Totals '!D168</f>
        <v>119368</v>
      </c>
      <c r="E167" s="33">
        <f>'On Behalf Payment Totals '!E168</f>
        <v>8478</v>
      </c>
      <c r="F167" s="41">
        <f t="shared" si="2"/>
        <v>5970957</v>
      </c>
    </row>
    <row r="168" spans="1:6" ht="13.2" x14ac:dyDescent="0.25">
      <c r="A168" s="11" t="s">
        <v>333</v>
      </c>
      <c r="B168" s="5" t="s">
        <v>334</v>
      </c>
      <c r="C168" s="33">
        <f>SUM('On Behalf Payment Totals '!C169)</f>
        <v>4200863</v>
      </c>
      <c r="D168" s="33">
        <f>'On Behalf Payment Totals '!D169</f>
        <v>85577</v>
      </c>
      <c r="E168" s="33">
        <f>'On Behalf Payment Totals '!E169</f>
        <v>6078</v>
      </c>
      <c r="F168" s="41">
        <f t="shared" si="2"/>
        <v>4292518</v>
      </c>
    </row>
    <row r="169" spans="1:6" ht="13.2" x14ac:dyDescent="0.25">
      <c r="A169" s="11" t="s">
        <v>335</v>
      </c>
      <c r="B169" s="5" t="s">
        <v>336</v>
      </c>
      <c r="C169" s="33">
        <f>SUM('On Behalf Payment Totals '!C170)</f>
        <v>8194153</v>
      </c>
      <c r="D169" s="33">
        <f>'On Behalf Payment Totals '!D170</f>
        <v>168627</v>
      </c>
      <c r="E169" s="33">
        <f>'On Behalf Payment Totals '!E170</f>
        <v>11977</v>
      </c>
      <c r="F169" s="41">
        <f t="shared" si="2"/>
        <v>8374757</v>
      </c>
    </row>
    <row r="170" spans="1:6" ht="13.2" x14ac:dyDescent="0.25">
      <c r="A170" s="11" t="s">
        <v>337</v>
      </c>
      <c r="B170" s="5" t="s">
        <v>338</v>
      </c>
      <c r="C170" s="33">
        <f>SUM('On Behalf Payment Totals '!C171)</f>
        <v>1595613</v>
      </c>
      <c r="D170" s="33">
        <f>'On Behalf Payment Totals '!D171</f>
        <v>32345</v>
      </c>
      <c r="E170" s="33">
        <f>'On Behalf Payment Totals '!E171</f>
        <v>2297</v>
      </c>
      <c r="F170" s="41">
        <f t="shared" si="2"/>
        <v>1630255</v>
      </c>
    </row>
    <row r="171" spans="1:6" ht="13.2" x14ac:dyDescent="0.25">
      <c r="A171" s="11" t="s">
        <v>339</v>
      </c>
      <c r="B171" s="5" t="s">
        <v>340</v>
      </c>
      <c r="C171" s="33">
        <f>SUM('On Behalf Payment Totals '!C172)</f>
        <v>1650725</v>
      </c>
      <c r="D171" s="33">
        <f>'On Behalf Payment Totals '!D172</f>
        <v>33048</v>
      </c>
      <c r="E171" s="33">
        <f>'On Behalf Payment Totals '!E172</f>
        <v>2347</v>
      </c>
      <c r="F171" s="41">
        <f t="shared" si="2"/>
        <v>1686120</v>
      </c>
    </row>
    <row r="172" spans="1:6" ht="13.2" x14ac:dyDescent="0.25">
      <c r="A172" s="11" t="s">
        <v>341</v>
      </c>
      <c r="B172" s="5" t="s">
        <v>342</v>
      </c>
      <c r="C172" s="33">
        <f>SUM('On Behalf Payment Totals '!C173)</f>
        <v>2786155</v>
      </c>
      <c r="D172" s="33">
        <f>'On Behalf Payment Totals '!D173</f>
        <v>57478</v>
      </c>
      <c r="E172" s="33">
        <f>'On Behalf Payment Totals '!E173</f>
        <v>4082</v>
      </c>
      <c r="F172" s="41">
        <f t="shared" si="2"/>
        <v>2847715</v>
      </c>
    </row>
    <row r="173" spans="1:6" thickBot="1" x14ac:dyDescent="0.3">
      <c r="A173" s="11" t="s">
        <v>343</v>
      </c>
      <c r="B173" s="5" t="s">
        <v>344</v>
      </c>
      <c r="C173" s="33">
        <f>SUM('On Behalf Payment Totals '!C174)</f>
        <v>8491110</v>
      </c>
      <c r="D173" s="33">
        <f>'On Behalf Payment Totals '!D174</f>
        <v>171884</v>
      </c>
      <c r="E173" s="33">
        <f>'On Behalf Payment Totals '!E174</f>
        <v>12208</v>
      </c>
      <c r="F173" s="41">
        <f t="shared" si="2"/>
        <v>8675202</v>
      </c>
    </row>
    <row r="174" spans="1:6" s="3" customFormat="1" thickBot="1" x14ac:dyDescent="0.3">
      <c r="A174" s="12"/>
      <c r="B174" s="30" t="s">
        <v>376</v>
      </c>
      <c r="C174" s="21">
        <f>SUM(C3:C173)</f>
        <v>1518100848</v>
      </c>
      <c r="D174" s="21">
        <f>SUM(D3:D173)</f>
        <v>30857491</v>
      </c>
      <c r="E174" s="21">
        <f>SUM(E3:E173)</f>
        <v>2191710</v>
      </c>
      <c r="F174" s="25">
        <f>SUM(F3:F173)</f>
        <v>1551150049</v>
      </c>
    </row>
    <row r="175" spans="1:6" ht="17.399999999999999" customHeight="1" x14ac:dyDescent="0.25">
      <c r="A175" s="46" t="str">
        <f>'On Behalf Payment Totals '!A176</f>
        <v>NOTE: The final TRS On Behalf Payments for FY22-23 comes from the "Schedule of Employer Allocations (Schedule A)" in the "GASB 68 - Auditor's Report as of June 30, 2022" &amp; "Schedule of Employer Allocations (Appendix A)" in the "GASB 75 - Auditor's Report as of June 30, 2022" as</v>
      </c>
      <c r="B175"/>
      <c r="C175"/>
      <c r="D175"/>
      <c r="E175"/>
      <c r="F175"/>
    </row>
    <row r="176" spans="1:6" ht="15" x14ac:dyDescent="0.25">
      <c r="A176" s="47" t="str">
        <f>'On Behalf Payment Totals '!A177</f>
        <v>Teachers' Retirement System Kentucky website</v>
      </c>
      <c r="B176"/>
      <c r="C176"/>
      <c r="D176"/>
      <c r="E176"/>
      <c r="F176"/>
    </row>
    <row r="177" spans="1:5" ht="23.7" customHeight="1" x14ac:dyDescent="0.3">
      <c r="A177" s="17" t="str">
        <f>'On Behalf Payment Totals '!A178</f>
        <v>Key Code:</v>
      </c>
      <c r="B177" s="18"/>
    </row>
    <row r="178" spans="1:5" ht="13.2" x14ac:dyDescent="0.25">
      <c r="A178" s="13" t="str">
        <f>'On Behalf Payment Totals '!A179</f>
        <v>District #:  District assigned KDE number</v>
      </c>
      <c r="B178" s="9"/>
      <c r="C178" s="9"/>
      <c r="D178" s="9"/>
      <c r="E178" s="9"/>
    </row>
    <row r="179" spans="1:5" ht="13.2" x14ac:dyDescent="0.25">
      <c r="A179" s="13" t="str">
        <f>'On Behalf Payment Totals '!A180</f>
        <v>District Name:  Name of district</v>
      </c>
      <c r="B179" s="9"/>
      <c r="C179" s="9"/>
      <c r="D179" s="9"/>
      <c r="E179" s="9"/>
    </row>
    <row r="180" spans="1:5" ht="13.2" x14ac:dyDescent="0.25">
      <c r="A180" s="13" t="str">
        <f>'On Behalf Payment Totals '!A181</f>
        <v>TRS - GASB 68:  Teachers' Retirement System's On-Behalf Payment (NOTE: These totals are from the "Schedule A".)</v>
      </c>
      <c r="B180" s="9"/>
      <c r="C180" s="9"/>
      <c r="D180" s="9"/>
      <c r="E180" s="9"/>
    </row>
    <row r="181" spans="1:5" ht="13.2" x14ac:dyDescent="0.25">
      <c r="A181" s="13" t="str">
        <f>'On Behalf Payment Totals '!A183</f>
        <v>TRS - GASB 75:  Teachers' Retirement System's On-Behalf Payment (NOTE: The Life Insurance Fund (LIF) State Totals are from the "Appendix A" report)</v>
      </c>
      <c r="B181" s="9"/>
      <c r="C181" s="9"/>
      <c r="D181" s="9"/>
      <c r="E181" s="9"/>
    </row>
    <row r="182" spans="1:5" ht="13.2" x14ac:dyDescent="0.25">
      <c r="A182" s="13" t="str">
        <f>'On Behalf Payment Totals '!A184</f>
        <v>Health Insurance: State payment for Health Insurance made on behalf of the school districts provided by KHRIS.</v>
      </c>
      <c r="B182" s="9"/>
      <c r="C182" s="9"/>
      <c r="D182" s="9"/>
      <c r="E182" s="9"/>
    </row>
    <row r="183" spans="1:5" ht="13.2" x14ac:dyDescent="0.25">
      <c r="A183" s="13" t="str">
        <f>'On Behalf Payment Totals '!A185</f>
        <v>Life Insurance:  State payment for Life Insurance made on behalf of the school districts provided by KHRIS.</v>
      </c>
      <c r="B183" s="9"/>
      <c r="C183" s="9"/>
      <c r="D183" s="9"/>
      <c r="E183" s="9"/>
    </row>
    <row r="184" spans="1:5" ht="13.2" x14ac:dyDescent="0.25">
      <c r="A184" s="13" t="str">
        <f>'On Behalf Payment Totals '!A186</f>
        <v>Administrative Fee:  State payment for Administrative Fees made on behalf of the school districts provided by KHRIS.</v>
      </c>
      <c r="B184" s="9"/>
      <c r="C184" s="9"/>
      <c r="D184" s="9"/>
      <c r="E184" s="9"/>
    </row>
    <row r="185" spans="1:5" ht="13.2" x14ac:dyDescent="0.25">
      <c r="A185" s="13" t="str">
        <f>'On Behalf Payment Totals '!A187</f>
        <v>HRA/Dental/Vision:  State payment for HRA/Dental/Vision Premiums made on behalf of the school districts provided by KHRIS.</v>
      </c>
      <c r="B185" s="9"/>
      <c r="C185" s="9"/>
      <c r="D185" s="9"/>
      <c r="E185" s="9"/>
    </row>
    <row r="186" spans="1:5" ht="13.2" x14ac:dyDescent="0.25">
      <c r="A186" s="13" t="str">
        <f>'On Behalf Payment Totals '!A188</f>
        <v>Federal Reimbursement:  • Federal Reimbursement:  Federal Reimbursement for Health Benefits on federally funded employees. (The Federal Reimbursement amount is subtracted from the Health Insurance, Life Insurance, Administrative Fee, and HRA/Dental/Vision amounts)</v>
      </c>
      <c r="B186" s="9"/>
      <c r="C186" s="9"/>
      <c r="D186" s="9"/>
      <c r="E186" s="9"/>
    </row>
    <row r="187" spans="1:5" ht="13.2" x14ac:dyDescent="0.25">
      <c r="A187" s="13" t="str">
        <f>'On Behalf Payment Totals '!A189</f>
        <v xml:space="preserve">Total Payroll Related Payments: This total includes the TRS, Health Insurance, Life Insurance, Administrative Fee,  HRA/Dental/Vision and Federal Reimbursement payments. </v>
      </c>
      <c r="B187" s="9"/>
      <c r="C187" s="9"/>
      <c r="D187" s="9"/>
      <c r="E187" s="9"/>
    </row>
    <row r="188" spans="1:5" ht="13.2" x14ac:dyDescent="0.25">
      <c r="A188" s="13" t="str">
        <f>'On Behalf Payment Totals '!A190</f>
        <v xml:space="preserve">Kentucky  Educational Network (KEN) services: Provided by KIDS as part of the Technology On-Behalf Payments. </v>
      </c>
      <c r="B188" s="9"/>
      <c r="C188" s="9"/>
      <c r="D188" s="9"/>
      <c r="E188" s="9"/>
    </row>
    <row r="189" spans="1:5" ht="13.2" x14ac:dyDescent="0.25">
      <c r="A189" s="13" t="str">
        <f>'On Behalf Payment Totals '!A191</f>
        <v xml:space="preserve">AT&amp;T Firewall Services: Provided by KIDS as part of the Technology On-Behalf Payments. </v>
      </c>
      <c r="B189" s="9"/>
      <c r="C189" s="9"/>
      <c r="D189" s="9"/>
      <c r="E189" s="9"/>
    </row>
    <row r="190" spans="1:5" ht="13.2" x14ac:dyDescent="0.25">
      <c r="A190" s="13" t="str">
        <f>'On Behalf Payment Totals '!A192</f>
        <v xml:space="preserve">MUNIS Financial Mgt software and services: Provided by KIDS as part of the Technology On-Behalf Payments. </v>
      </c>
      <c r="B190" s="9"/>
      <c r="C190" s="9"/>
      <c r="D190" s="9"/>
      <c r="E190" s="9"/>
    </row>
    <row r="191" spans="1:5" ht="13.2" x14ac:dyDescent="0.25">
      <c r="A191" s="13" t="str">
        <f>'On Behalf Payment Totals '!A193</f>
        <v xml:space="preserve">McAfee Virus Protection software and services: Provided by KIDS as part of the Technology On-Behalf Payments. </v>
      </c>
      <c r="B191" s="9"/>
      <c r="C191" s="9"/>
      <c r="D191" s="9"/>
      <c r="E191" s="9"/>
    </row>
    <row r="192" spans="1:5" ht="13.2" x14ac:dyDescent="0.25">
      <c r="A192" s="13" t="str">
        <f>'On Behalf Payment Totals '!A194</f>
        <v xml:space="preserve">Total Technology Related Payments: KIDS provides the document for the software and services payments paid by the Kentucky Department of Education (KDE) on-behalf of local school districts. </v>
      </c>
      <c r="B192" s="9"/>
      <c r="C192" s="9"/>
      <c r="D192" s="9"/>
      <c r="E192" s="9"/>
    </row>
    <row r="193" spans="1:5" ht="13.2" x14ac:dyDescent="0.25">
      <c r="A193" s="13" t="str">
        <f>'On Behalf Payment Totals '!A195</f>
        <v>KISTA Capital Lease Payments: SFCC provides the document that consists of the KISTA energy savings capital leases payments paid by SFCC on-behalf of school districts.</v>
      </c>
      <c r="B193" s="9"/>
      <c r="C193" s="9"/>
      <c r="D193" s="9"/>
      <c r="E193" s="9"/>
    </row>
    <row r="194" spans="1:5" ht="13.2" x14ac:dyDescent="0.25">
      <c r="A194" s="13" t="str">
        <f>'On Behalf Payment Totals '!A196</f>
        <v>SFCC Debt Service Payments: SFCC provides the document that consists of the debt service payments paid by SFCC on behalf of school districts.</v>
      </c>
      <c r="B194" s="9"/>
      <c r="C194" s="9"/>
      <c r="D194" s="9"/>
      <c r="E194" s="9"/>
    </row>
    <row r="195" spans="1:5" ht="13.2" x14ac:dyDescent="0.25">
      <c r="A195" s="13" t="str">
        <f>'On Behalf Payment Totals '!A197</f>
        <v>Total On Behalf Payments: The Total On-Behalf Payments paid on-behalf of the school districts and shall be reported in the FY2021 Audited AFR's, once the final TRS On Behalf Payments are received &amp; included in the payments.</v>
      </c>
      <c r="B195" s="9"/>
      <c r="C195" s="9"/>
      <c r="D195" s="9"/>
      <c r="E195" s="9"/>
    </row>
    <row r="197" spans="1:5" x14ac:dyDescent="0.25">
      <c r="A197" s="1" t="str">
        <f>'On Behalf Payment Totals '!A199</f>
        <v>Kentucky Department of Education</v>
      </c>
    </row>
    <row r="198" spans="1:5" x14ac:dyDescent="0.25">
      <c r="A198" s="1" t="str">
        <f>'On Behalf Payment Totals '!A200</f>
        <v>Office of Finance &amp; Operations</v>
      </c>
    </row>
    <row r="199" spans="1:5" x14ac:dyDescent="0.25">
      <c r="A199" s="1" t="str">
        <f>'On Behalf Payment Totals '!A201</f>
        <v>Division of District Support</v>
      </c>
    </row>
    <row r="200" spans="1:5" x14ac:dyDescent="0.25">
      <c r="A200" s="1" t="str">
        <f>'On Behalf Payment Totals '!A202</f>
        <v>District Financial Management Branch</v>
      </c>
    </row>
    <row r="201" spans="1:5" x14ac:dyDescent="0.25">
      <c r="A201" s="1" t="str">
        <f>'On Behalf Payment Totals '!A203</f>
        <v>Source: On Behalf Payment Information from TRS, KHRIS, SFCC, KDE and KY School Districts' Federal Reimbursement Payments</v>
      </c>
    </row>
    <row r="202" spans="1:5" x14ac:dyDescent="0.25">
      <c r="A202" s="1" t="str">
        <f>'On Behalf Payment Totals '!A204</f>
        <v>Generated: 6/29/23</v>
      </c>
    </row>
    <row r="204" spans="1:5" x14ac:dyDescent="0.25">
      <c r="A204" s="1" t="str">
        <f>'On Behalf Payment Totals '!A206</f>
        <v>F:\audits_trans\health_ins\On _behalf_Payments\2022-23 On-Behalf Payments</v>
      </c>
    </row>
  </sheetData>
  <autoFilter ref="A2:F195" xr:uid="{42E94BB9-564F-4406-B3BA-68CCDEC7163B}"/>
  <hyperlinks>
    <hyperlink ref="A176" r:id="rId1" display="Teachers' Retirement System Kentucky website" xr:uid="{1F6C8F5B-035D-46D7-B678-7D0359F7E486}"/>
  </hyperlinks>
  <printOptions horizontalCentered="1"/>
  <pageMargins left="0" right="0" top="0" bottom="0.5" header="0" footer="0.3"/>
  <pageSetup paperSize="5" scale="61" fitToHeight="4" orientation="landscape" r:id="rId2"/>
  <headerFooter>
    <oddFooter>&amp;C&amp;"Arial,Regular"Page &amp;P of &amp;N&amp;R&amp;"Arial,Regular"&amp;D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33203125" defaultRowHeight="13.2" x14ac:dyDescent="0.25"/>
  <cols>
    <col min="1" max="1" width="8.6640625" style="1" bestFit="1" customWidth="1"/>
    <col min="2" max="2" width="35.5546875" style="1" customWidth="1"/>
    <col min="3" max="3" width="22.5546875" style="1" customWidth="1"/>
    <col min="4" max="4" width="18.33203125" style="55" bestFit="1" customWidth="1"/>
    <col min="5" max="5" width="15.109375" style="1" bestFit="1" customWidth="1"/>
    <col min="6" max="16384" width="9.33203125" style="1"/>
  </cols>
  <sheetData>
    <row r="1" spans="1:4" ht="24.6" customHeight="1" thickBot="1" x14ac:dyDescent="0.3">
      <c r="A1" s="83" t="s">
        <v>399</v>
      </c>
    </row>
    <row r="2" spans="1:4" s="61" customFormat="1" ht="34.5" customHeight="1" thickBot="1" x14ac:dyDescent="0.35">
      <c r="A2" s="57" t="s">
        <v>0</v>
      </c>
      <c r="B2" s="58" t="s">
        <v>1</v>
      </c>
      <c r="C2" s="59" t="s">
        <v>363</v>
      </c>
      <c r="D2" s="60" t="s">
        <v>377</v>
      </c>
    </row>
    <row r="3" spans="1:4" s="66" customFormat="1" ht="15.6" x14ac:dyDescent="0.3">
      <c r="A3" s="62" t="s">
        <v>3</v>
      </c>
      <c r="B3" s="63" t="s">
        <v>4</v>
      </c>
      <c r="C3" s="64">
        <f>'On Behalf Payment Totals '!S4</f>
        <v>9292608.4299999997</v>
      </c>
      <c r="D3" s="65">
        <f>C3*5%</f>
        <v>464630.4215</v>
      </c>
    </row>
    <row r="4" spans="1:4" s="66" customFormat="1" ht="15.6" x14ac:dyDescent="0.3">
      <c r="A4" s="67" t="s">
        <v>5</v>
      </c>
      <c r="B4" s="68" t="s">
        <v>6</v>
      </c>
      <c r="C4" s="64">
        <f>'On Behalf Payment Totals '!S5</f>
        <v>10108126.210000003</v>
      </c>
      <c r="D4" s="69">
        <f t="shared" ref="D4:D67" si="0">C4*5%</f>
        <v>505406.31050000014</v>
      </c>
    </row>
    <row r="5" spans="1:4" s="66" customFormat="1" ht="15.6" x14ac:dyDescent="0.3">
      <c r="A5" s="67" t="s">
        <v>7</v>
      </c>
      <c r="B5" s="68" t="s">
        <v>8</v>
      </c>
      <c r="C5" s="64">
        <f>'On Behalf Payment Totals '!S6</f>
        <v>2727918.9399999995</v>
      </c>
      <c r="D5" s="69">
        <f t="shared" si="0"/>
        <v>136395.94699999999</v>
      </c>
    </row>
    <row r="6" spans="1:4" s="66" customFormat="1" ht="15.6" x14ac:dyDescent="0.3">
      <c r="A6" s="67" t="s">
        <v>9</v>
      </c>
      <c r="B6" s="68" t="s">
        <v>10</v>
      </c>
      <c r="C6" s="64">
        <f>'On Behalf Payment Totals '!S7</f>
        <v>11987062.920000006</v>
      </c>
      <c r="D6" s="69">
        <f t="shared" si="0"/>
        <v>599353.1460000003</v>
      </c>
    </row>
    <row r="7" spans="1:4" s="66" customFormat="1" ht="15.6" x14ac:dyDescent="0.3">
      <c r="A7" s="67" t="s">
        <v>11</v>
      </c>
      <c r="B7" s="68" t="s">
        <v>12</v>
      </c>
      <c r="C7" s="64">
        <f>'On Behalf Payment Totals '!S8</f>
        <v>10903232.720000003</v>
      </c>
      <c r="D7" s="69">
        <f t="shared" si="0"/>
        <v>545161.63600000017</v>
      </c>
    </row>
    <row r="8" spans="1:4" s="66" customFormat="1" ht="15.6" x14ac:dyDescent="0.3">
      <c r="A8" s="67" t="s">
        <v>13</v>
      </c>
      <c r="B8" s="68" t="s">
        <v>14</v>
      </c>
      <c r="C8" s="64">
        <f>'On Behalf Payment Totals '!S9</f>
        <v>1423200.5</v>
      </c>
      <c r="D8" s="69">
        <f t="shared" si="0"/>
        <v>71160.025000000009</v>
      </c>
    </row>
    <row r="9" spans="1:4" s="66" customFormat="1" ht="15.6" x14ac:dyDescent="0.3">
      <c r="A9" s="67" t="s">
        <v>15</v>
      </c>
      <c r="B9" s="68" t="s">
        <v>16</v>
      </c>
      <c r="C9" s="64">
        <f>'On Behalf Payment Totals '!S10</f>
        <v>4858779.0499999989</v>
      </c>
      <c r="D9" s="69">
        <f t="shared" si="0"/>
        <v>242938.95249999996</v>
      </c>
    </row>
    <row r="10" spans="1:4" s="66" customFormat="1" ht="15.6" x14ac:dyDescent="0.3">
      <c r="A10" s="67" t="s">
        <v>17</v>
      </c>
      <c r="B10" s="68" t="s">
        <v>18</v>
      </c>
      <c r="C10" s="64">
        <f>'On Behalf Payment Totals '!S11</f>
        <v>2160791.0799999996</v>
      </c>
      <c r="D10" s="69">
        <f t="shared" si="0"/>
        <v>108039.55399999999</v>
      </c>
    </row>
    <row r="11" spans="1:4" s="66" customFormat="1" ht="15.6" x14ac:dyDescent="0.3">
      <c r="A11" s="67" t="s">
        <v>19</v>
      </c>
      <c r="B11" s="68" t="s">
        <v>20</v>
      </c>
      <c r="C11" s="64">
        <f>'On Behalf Payment Totals '!S12</f>
        <v>11080574.52</v>
      </c>
      <c r="D11" s="69">
        <f t="shared" si="0"/>
        <v>554028.72600000002</v>
      </c>
    </row>
    <row r="12" spans="1:4" s="66" customFormat="1" ht="15.6" x14ac:dyDescent="0.3">
      <c r="A12" s="67" t="s">
        <v>21</v>
      </c>
      <c r="B12" s="68" t="s">
        <v>22</v>
      </c>
      <c r="C12" s="64">
        <f>'On Behalf Payment Totals '!S13</f>
        <v>16938516.88000004</v>
      </c>
      <c r="D12" s="69">
        <f t="shared" si="0"/>
        <v>846925.84400000202</v>
      </c>
    </row>
    <row r="13" spans="1:4" s="66" customFormat="1" ht="15.6" x14ac:dyDescent="0.3">
      <c r="A13" s="67" t="s">
        <v>23</v>
      </c>
      <c r="B13" s="68" t="s">
        <v>24</v>
      </c>
      <c r="C13" s="64">
        <f>'On Behalf Payment Totals '!S14</f>
        <v>6482191.7199999969</v>
      </c>
      <c r="D13" s="69">
        <f t="shared" si="0"/>
        <v>324109.58599999989</v>
      </c>
    </row>
    <row r="14" spans="1:4" s="66" customFormat="1" ht="15.6" x14ac:dyDescent="0.3">
      <c r="A14" s="67" t="s">
        <v>25</v>
      </c>
      <c r="B14" s="68" t="s">
        <v>26</v>
      </c>
      <c r="C14" s="64">
        <f>'On Behalf Payment Totals '!S15</f>
        <v>5168359.2699999996</v>
      </c>
      <c r="D14" s="69">
        <f t="shared" si="0"/>
        <v>258417.96349999998</v>
      </c>
    </row>
    <row r="15" spans="1:4" s="66" customFormat="1" ht="15.6" x14ac:dyDescent="0.3">
      <c r="A15" s="67" t="s">
        <v>27</v>
      </c>
      <c r="B15" s="68" t="s">
        <v>28</v>
      </c>
      <c r="C15" s="64">
        <f>'On Behalf Payment Totals '!S16</f>
        <v>6369380.7199999979</v>
      </c>
      <c r="D15" s="69">
        <f t="shared" si="0"/>
        <v>318469.03599999991</v>
      </c>
    </row>
    <row r="16" spans="1:4" s="66" customFormat="1" ht="15.6" x14ac:dyDescent="0.3">
      <c r="A16" s="67" t="s">
        <v>29</v>
      </c>
      <c r="B16" s="68" t="s">
        <v>30</v>
      </c>
      <c r="C16" s="64">
        <f>'On Behalf Payment Totals '!S17</f>
        <v>2574304.7599999998</v>
      </c>
      <c r="D16" s="69">
        <f t="shared" si="0"/>
        <v>128715.238</v>
      </c>
    </row>
    <row r="17" spans="1:4" s="66" customFormat="1" ht="15.6" x14ac:dyDescent="0.3">
      <c r="A17" s="67" t="s">
        <v>31</v>
      </c>
      <c r="B17" s="68" t="s">
        <v>32</v>
      </c>
      <c r="C17" s="64">
        <f>'On Behalf Payment Totals '!S18</f>
        <v>4553762.0699999984</v>
      </c>
      <c r="D17" s="69">
        <f t="shared" si="0"/>
        <v>227688.10349999994</v>
      </c>
    </row>
    <row r="18" spans="1:4" s="66" customFormat="1" ht="15.6" x14ac:dyDescent="0.3">
      <c r="A18" s="67" t="s">
        <v>33</v>
      </c>
      <c r="B18" s="68" t="s">
        <v>34</v>
      </c>
      <c r="C18" s="64">
        <f>'On Behalf Payment Totals '!S19</f>
        <v>76296682.830000177</v>
      </c>
      <c r="D18" s="69">
        <f t="shared" si="0"/>
        <v>3814834.1415000092</v>
      </c>
    </row>
    <row r="19" spans="1:4" s="66" customFormat="1" ht="15.6" x14ac:dyDescent="0.3">
      <c r="A19" s="67" t="s">
        <v>35</v>
      </c>
      <c r="B19" s="68" t="s">
        <v>36</v>
      </c>
      <c r="C19" s="64">
        <f>'On Behalf Payment Totals '!S20</f>
        <v>9050895.5099999979</v>
      </c>
      <c r="D19" s="69">
        <f t="shared" si="0"/>
        <v>452544.77549999993</v>
      </c>
    </row>
    <row r="20" spans="1:4" s="66" customFormat="1" ht="15.6" x14ac:dyDescent="0.3">
      <c r="A20" s="67" t="s">
        <v>37</v>
      </c>
      <c r="B20" s="68" t="s">
        <v>38</v>
      </c>
      <c r="C20" s="64">
        <f>'On Behalf Payment Totals '!S21</f>
        <v>15299931.900000019</v>
      </c>
      <c r="D20" s="69">
        <f t="shared" si="0"/>
        <v>764996.59500000102</v>
      </c>
    </row>
    <row r="21" spans="1:4" s="66" customFormat="1" ht="15.6" x14ac:dyDescent="0.3">
      <c r="A21" s="67" t="s">
        <v>39</v>
      </c>
      <c r="B21" s="68" t="s">
        <v>40</v>
      </c>
      <c r="C21" s="64">
        <f>'On Behalf Payment Totals '!S22</f>
        <v>13037662.030000003</v>
      </c>
      <c r="D21" s="69">
        <f t="shared" si="0"/>
        <v>651883.10150000022</v>
      </c>
    </row>
    <row r="22" spans="1:4" s="66" customFormat="1" ht="15.6" x14ac:dyDescent="0.3">
      <c r="A22" s="67" t="s">
        <v>41</v>
      </c>
      <c r="B22" s="68" t="s">
        <v>42</v>
      </c>
      <c r="C22" s="64">
        <f>'On Behalf Payment Totals '!S23</f>
        <v>11933927.859999999</v>
      </c>
      <c r="D22" s="69">
        <f t="shared" si="0"/>
        <v>596696.39300000004</v>
      </c>
    </row>
    <row r="23" spans="1:4" s="66" customFormat="1" ht="15.6" x14ac:dyDescent="0.3">
      <c r="A23" s="67" t="s">
        <v>43</v>
      </c>
      <c r="B23" s="68" t="s">
        <v>44</v>
      </c>
      <c r="C23" s="64">
        <f>'On Behalf Payment Totals '!S24</f>
        <v>4123805.3899999997</v>
      </c>
      <c r="D23" s="69">
        <f t="shared" si="0"/>
        <v>206190.26949999999</v>
      </c>
    </row>
    <row r="24" spans="1:4" s="66" customFormat="1" ht="15.6" x14ac:dyDescent="0.3">
      <c r="A24" s="67" t="s">
        <v>45</v>
      </c>
      <c r="B24" s="68" t="s">
        <v>46</v>
      </c>
      <c r="C24" s="64">
        <f>'On Behalf Payment Totals '!S25</f>
        <v>5910332.8299999991</v>
      </c>
      <c r="D24" s="69">
        <f t="shared" si="0"/>
        <v>295516.64149999997</v>
      </c>
    </row>
    <row r="25" spans="1:4" s="66" customFormat="1" ht="15.6" x14ac:dyDescent="0.3">
      <c r="A25" s="67" t="s">
        <v>47</v>
      </c>
      <c r="B25" s="68" t="s">
        <v>48</v>
      </c>
      <c r="C25" s="64">
        <f>'On Behalf Payment Totals '!S26</f>
        <v>9334094.6799999978</v>
      </c>
      <c r="D25" s="69">
        <f t="shared" si="0"/>
        <v>466704.73399999994</v>
      </c>
    </row>
    <row r="26" spans="1:4" s="66" customFormat="1" ht="15.6" x14ac:dyDescent="0.3">
      <c r="A26" s="67" t="s">
        <v>49</v>
      </c>
      <c r="B26" s="68" t="s">
        <v>50</v>
      </c>
      <c r="C26" s="64">
        <f>'On Behalf Payment Totals '!S27</f>
        <v>43047596.220000051</v>
      </c>
      <c r="D26" s="69">
        <f t="shared" si="0"/>
        <v>2152379.8110000025</v>
      </c>
    </row>
    <row r="27" spans="1:4" s="66" customFormat="1" ht="15.6" x14ac:dyDescent="0.3">
      <c r="A27" s="67" t="s">
        <v>51</v>
      </c>
      <c r="B27" s="68" t="s">
        <v>52</v>
      </c>
      <c r="C27" s="64">
        <f>'On Behalf Payment Totals '!S28</f>
        <v>1948102.4999999998</v>
      </c>
      <c r="D27" s="69">
        <f t="shared" si="0"/>
        <v>97405.125</v>
      </c>
    </row>
    <row r="28" spans="1:4" s="66" customFormat="1" ht="15.6" x14ac:dyDescent="0.3">
      <c r="A28" s="67" t="s">
        <v>53</v>
      </c>
      <c r="B28" s="68" t="s">
        <v>54</v>
      </c>
      <c r="C28" s="64">
        <f>'On Behalf Payment Totals '!S29</f>
        <v>7283365.9699999969</v>
      </c>
      <c r="D28" s="69">
        <f t="shared" si="0"/>
        <v>364168.29849999986</v>
      </c>
    </row>
    <row r="29" spans="1:4" s="66" customFormat="1" ht="15.6" x14ac:dyDescent="0.3">
      <c r="A29" s="67" t="s">
        <v>55</v>
      </c>
      <c r="B29" s="68" t="s">
        <v>56</v>
      </c>
      <c r="C29" s="64">
        <f>'On Behalf Payment Totals '!S30</f>
        <v>5563630.0999999978</v>
      </c>
      <c r="D29" s="69">
        <f t="shared" si="0"/>
        <v>278181.50499999989</v>
      </c>
    </row>
    <row r="30" spans="1:4" s="66" customFormat="1" ht="15.6" x14ac:dyDescent="0.3">
      <c r="A30" s="67" t="s">
        <v>57</v>
      </c>
      <c r="B30" s="68" t="s">
        <v>58</v>
      </c>
      <c r="C30" s="64">
        <f>'On Behalf Payment Totals '!S31</f>
        <v>10469091.680000005</v>
      </c>
      <c r="D30" s="69">
        <f t="shared" si="0"/>
        <v>523454.58400000026</v>
      </c>
    </row>
    <row r="31" spans="1:4" s="66" customFormat="1" ht="15.6" x14ac:dyDescent="0.3">
      <c r="A31" s="67" t="s">
        <v>59</v>
      </c>
      <c r="B31" s="68" t="s">
        <v>60</v>
      </c>
      <c r="C31" s="64">
        <f>'On Behalf Payment Totals '!S32</f>
        <v>19251732.73000003</v>
      </c>
      <c r="D31" s="69">
        <f t="shared" si="0"/>
        <v>962586.63650000154</v>
      </c>
    </row>
    <row r="32" spans="1:4" s="66" customFormat="1" ht="15.6" x14ac:dyDescent="0.3">
      <c r="A32" s="67" t="s">
        <v>61</v>
      </c>
      <c r="B32" s="68" t="s">
        <v>62</v>
      </c>
      <c r="C32" s="64">
        <f>'On Behalf Payment Totals '!S33</f>
        <v>4954879.71</v>
      </c>
      <c r="D32" s="69">
        <f t="shared" si="0"/>
        <v>247743.98550000001</v>
      </c>
    </row>
    <row r="33" spans="1:4" s="66" customFormat="1" ht="15.6" x14ac:dyDescent="0.3">
      <c r="A33" s="67" t="s">
        <v>63</v>
      </c>
      <c r="B33" s="68" t="s">
        <v>64</v>
      </c>
      <c r="C33" s="64">
        <f>'On Behalf Payment Totals '!S34</f>
        <v>3411988.1799999992</v>
      </c>
      <c r="D33" s="69">
        <f t="shared" si="0"/>
        <v>170599.40899999999</v>
      </c>
    </row>
    <row r="34" spans="1:4" s="66" customFormat="1" ht="15.6" x14ac:dyDescent="0.3">
      <c r="A34" s="67" t="s">
        <v>65</v>
      </c>
      <c r="B34" s="68" t="s">
        <v>66</v>
      </c>
      <c r="C34" s="64">
        <f>'On Behalf Payment Totals '!S35</f>
        <v>7092231.2499999981</v>
      </c>
      <c r="D34" s="69">
        <f t="shared" si="0"/>
        <v>354611.56249999994</v>
      </c>
    </row>
    <row r="35" spans="1:4" s="66" customFormat="1" ht="15.6" x14ac:dyDescent="0.3">
      <c r="A35" s="67" t="s">
        <v>67</v>
      </c>
      <c r="B35" s="68" t="s">
        <v>68</v>
      </c>
      <c r="C35" s="64">
        <f>'On Behalf Payment Totals '!S36</f>
        <v>13681991.370000016</v>
      </c>
      <c r="D35" s="69">
        <f t="shared" si="0"/>
        <v>684099.56850000087</v>
      </c>
    </row>
    <row r="36" spans="1:4" s="66" customFormat="1" ht="15.6" x14ac:dyDescent="0.3">
      <c r="A36" s="67" t="s">
        <v>69</v>
      </c>
      <c r="B36" s="68" t="s">
        <v>70</v>
      </c>
      <c r="C36" s="64">
        <f>'On Behalf Payment Totals '!S37</f>
        <v>8190042.0799999973</v>
      </c>
      <c r="D36" s="69">
        <f t="shared" si="0"/>
        <v>409502.10399999988</v>
      </c>
    </row>
    <row r="37" spans="1:4" s="66" customFormat="1" ht="15.6" x14ac:dyDescent="0.3">
      <c r="A37" s="67" t="s">
        <v>71</v>
      </c>
      <c r="B37" s="68" t="s">
        <v>72</v>
      </c>
      <c r="C37" s="64">
        <f>'On Behalf Payment Totals '!S38</f>
        <v>2819779.5699999989</v>
      </c>
      <c r="D37" s="69">
        <f t="shared" si="0"/>
        <v>140988.97849999994</v>
      </c>
    </row>
    <row r="38" spans="1:4" s="66" customFormat="1" ht="15.6" x14ac:dyDescent="0.3">
      <c r="A38" s="67" t="s">
        <v>73</v>
      </c>
      <c r="B38" s="68" t="s">
        <v>74</v>
      </c>
      <c r="C38" s="64">
        <f>'On Behalf Payment Totals '!S39</f>
        <v>23608634.10000005</v>
      </c>
      <c r="D38" s="69">
        <f t="shared" si="0"/>
        <v>1180431.7050000026</v>
      </c>
    </row>
    <row r="39" spans="1:4" s="66" customFormat="1" ht="15.6" x14ac:dyDescent="0.3">
      <c r="A39" s="67" t="s">
        <v>75</v>
      </c>
      <c r="B39" s="68" t="s">
        <v>76</v>
      </c>
      <c r="C39" s="64">
        <f>'On Behalf Payment Totals '!S40</f>
        <v>18489410.390000023</v>
      </c>
      <c r="D39" s="69">
        <f t="shared" si="0"/>
        <v>924470.51950000122</v>
      </c>
    </row>
    <row r="40" spans="1:4" s="66" customFormat="1" ht="15.6" x14ac:dyDescent="0.3">
      <c r="A40" s="67" t="s">
        <v>77</v>
      </c>
      <c r="B40" s="68" t="s">
        <v>78</v>
      </c>
      <c r="C40" s="64">
        <f>'On Behalf Payment Totals '!S41</f>
        <v>9934027.7200000044</v>
      </c>
      <c r="D40" s="69">
        <f t="shared" si="0"/>
        <v>496701.38600000023</v>
      </c>
    </row>
    <row r="41" spans="1:4" s="66" customFormat="1" ht="15.6" x14ac:dyDescent="0.3">
      <c r="A41" s="67" t="s">
        <v>79</v>
      </c>
      <c r="B41" s="68" t="s">
        <v>80</v>
      </c>
      <c r="C41" s="64">
        <f>'On Behalf Payment Totals '!S42</f>
        <v>5218538.2899999991</v>
      </c>
      <c r="D41" s="69">
        <f t="shared" si="0"/>
        <v>260926.91449999996</v>
      </c>
    </row>
    <row r="42" spans="1:4" s="66" customFormat="1" ht="15.6" x14ac:dyDescent="0.3">
      <c r="A42" s="67" t="s">
        <v>81</v>
      </c>
      <c r="B42" s="68" t="s">
        <v>82</v>
      </c>
      <c r="C42" s="64">
        <f>'On Behalf Payment Totals '!S43</f>
        <v>1499968.5050000001</v>
      </c>
      <c r="D42" s="69">
        <f t="shared" si="0"/>
        <v>74998.425250000015</v>
      </c>
    </row>
    <row r="43" spans="1:4" s="66" customFormat="1" ht="15.6" x14ac:dyDescent="0.3">
      <c r="A43" s="67" t="s">
        <v>83</v>
      </c>
      <c r="B43" s="68" t="s">
        <v>84</v>
      </c>
      <c r="C43" s="64">
        <f>'On Behalf Payment Totals '!S44</f>
        <v>11188238.709999997</v>
      </c>
      <c r="D43" s="69">
        <f t="shared" si="0"/>
        <v>559411.93549999991</v>
      </c>
    </row>
    <row r="44" spans="1:4" s="66" customFormat="1" ht="15.6" x14ac:dyDescent="0.3">
      <c r="A44" s="67" t="s">
        <v>85</v>
      </c>
      <c r="B44" s="68" t="s">
        <v>86</v>
      </c>
      <c r="C44" s="64">
        <f>'On Behalf Payment Totals '!S45</f>
        <v>14748149.120000014</v>
      </c>
      <c r="D44" s="69">
        <f t="shared" si="0"/>
        <v>737407.4560000007</v>
      </c>
    </row>
    <row r="45" spans="1:4" s="66" customFormat="1" ht="15.6" x14ac:dyDescent="0.3">
      <c r="A45" s="67" t="s">
        <v>87</v>
      </c>
      <c r="B45" s="68" t="s">
        <v>88</v>
      </c>
      <c r="C45" s="64">
        <f>'On Behalf Payment Totals '!S46</f>
        <v>4616617.5</v>
      </c>
      <c r="D45" s="69">
        <f t="shared" si="0"/>
        <v>230830.875</v>
      </c>
    </row>
    <row r="46" spans="1:4" s="66" customFormat="1" ht="15.6" x14ac:dyDescent="0.3">
      <c r="A46" s="67" t="s">
        <v>89</v>
      </c>
      <c r="B46" s="68" t="s">
        <v>90</v>
      </c>
      <c r="C46" s="64">
        <f>'On Behalf Payment Totals '!S47</f>
        <v>3316549.2499999991</v>
      </c>
      <c r="D46" s="69">
        <f t="shared" si="0"/>
        <v>165827.46249999997</v>
      </c>
    </row>
    <row r="47" spans="1:4" s="66" customFormat="1" ht="15.6" x14ac:dyDescent="0.3">
      <c r="A47" s="67" t="s">
        <v>91</v>
      </c>
      <c r="B47" s="68" t="s">
        <v>92</v>
      </c>
      <c r="C47" s="64">
        <f>'On Behalf Payment Totals '!S48</f>
        <v>7863796.669999999</v>
      </c>
      <c r="D47" s="69">
        <f t="shared" si="0"/>
        <v>393189.83349999995</v>
      </c>
    </row>
    <row r="48" spans="1:4" s="66" customFormat="1" ht="15.6" x14ac:dyDescent="0.3">
      <c r="A48" s="67" t="s">
        <v>93</v>
      </c>
      <c r="B48" s="68" t="s">
        <v>94</v>
      </c>
      <c r="C48" s="64">
        <f>'On Behalf Payment Totals '!S49</f>
        <v>39558579.390000038</v>
      </c>
      <c r="D48" s="69">
        <f t="shared" si="0"/>
        <v>1977928.969500002</v>
      </c>
    </row>
    <row r="49" spans="1:4" s="66" customFormat="1" ht="15.6" x14ac:dyDescent="0.3">
      <c r="A49" s="67" t="s">
        <v>95</v>
      </c>
      <c r="B49" s="68" t="s">
        <v>96</v>
      </c>
      <c r="C49" s="64">
        <f>'On Behalf Payment Totals '!S50</f>
        <v>2239117.6699999995</v>
      </c>
      <c r="D49" s="69">
        <f t="shared" si="0"/>
        <v>111955.88349999998</v>
      </c>
    </row>
    <row r="50" spans="1:4" s="66" customFormat="1" ht="15.6" x14ac:dyDescent="0.3">
      <c r="A50" s="67" t="s">
        <v>97</v>
      </c>
      <c r="B50" s="68" t="s">
        <v>98</v>
      </c>
      <c r="C50" s="64">
        <f>'On Behalf Payment Totals '!S51</f>
        <v>3449760.1499999994</v>
      </c>
      <c r="D50" s="69">
        <f t="shared" si="0"/>
        <v>172488.00749999998</v>
      </c>
    </row>
    <row r="51" spans="1:4" s="66" customFormat="1" ht="15.6" x14ac:dyDescent="0.3">
      <c r="A51" s="67" t="s">
        <v>99</v>
      </c>
      <c r="B51" s="68" t="s">
        <v>100</v>
      </c>
      <c r="C51" s="64">
        <f>'On Behalf Payment Totals '!S52</f>
        <v>1919508.17</v>
      </c>
      <c r="D51" s="69">
        <f t="shared" si="0"/>
        <v>95975.408500000005</v>
      </c>
    </row>
    <row r="52" spans="1:4" s="66" customFormat="1" ht="15.6" x14ac:dyDescent="0.3">
      <c r="A52" s="67" t="s">
        <v>101</v>
      </c>
      <c r="B52" s="68" t="s">
        <v>102</v>
      </c>
      <c r="C52" s="64">
        <f>'On Behalf Payment Totals '!S53</f>
        <v>6712041.0799999982</v>
      </c>
      <c r="D52" s="69">
        <f t="shared" si="0"/>
        <v>335602.05399999995</v>
      </c>
    </row>
    <row r="53" spans="1:4" s="66" customFormat="1" ht="15.6" x14ac:dyDescent="0.3">
      <c r="A53" s="67" t="s">
        <v>103</v>
      </c>
      <c r="B53" s="68" t="s">
        <v>104</v>
      </c>
      <c r="C53" s="64">
        <f>'On Behalf Payment Totals '!S54</f>
        <v>8329962.9899999974</v>
      </c>
      <c r="D53" s="69">
        <f t="shared" si="0"/>
        <v>416498.14949999988</v>
      </c>
    </row>
    <row r="54" spans="1:4" s="66" customFormat="1" ht="15.6" x14ac:dyDescent="0.3">
      <c r="A54" s="67" t="s">
        <v>105</v>
      </c>
      <c r="B54" s="68" t="s">
        <v>106</v>
      </c>
      <c r="C54" s="64">
        <f>'On Behalf Payment Totals '!S55</f>
        <v>4005657.0599999987</v>
      </c>
      <c r="D54" s="69">
        <f t="shared" si="0"/>
        <v>200282.85299999994</v>
      </c>
    </row>
    <row r="55" spans="1:4" s="66" customFormat="1" ht="15.6" x14ac:dyDescent="0.3">
      <c r="A55" s="67" t="s">
        <v>107</v>
      </c>
      <c r="B55" s="68" t="s">
        <v>108</v>
      </c>
      <c r="C55" s="64">
        <f>'On Behalf Payment Totals '!S56</f>
        <v>3140286.1499999994</v>
      </c>
      <c r="D55" s="69">
        <f t="shared" si="0"/>
        <v>157014.30749999997</v>
      </c>
    </row>
    <row r="56" spans="1:4" s="66" customFormat="1" ht="15.6" x14ac:dyDescent="0.3">
      <c r="A56" s="67" t="s">
        <v>109</v>
      </c>
      <c r="B56" s="68" t="s">
        <v>110</v>
      </c>
      <c r="C56" s="64">
        <f>'On Behalf Payment Totals '!S57</f>
        <v>9278502.7599999979</v>
      </c>
      <c r="D56" s="69">
        <f t="shared" si="0"/>
        <v>463925.13799999992</v>
      </c>
    </row>
    <row r="57" spans="1:4" s="66" customFormat="1" ht="15.6" x14ac:dyDescent="0.3">
      <c r="A57" s="67" t="s">
        <v>111</v>
      </c>
      <c r="B57" s="68" t="s">
        <v>112</v>
      </c>
      <c r="C57" s="64">
        <f>'On Behalf Payment Totals '!S58</f>
        <v>7638484.3199999984</v>
      </c>
      <c r="D57" s="69">
        <f t="shared" si="0"/>
        <v>381924.21599999996</v>
      </c>
    </row>
    <row r="58" spans="1:4" s="66" customFormat="1" ht="15.6" x14ac:dyDescent="0.3">
      <c r="A58" s="67" t="s">
        <v>113</v>
      </c>
      <c r="B58" s="68" t="s">
        <v>114</v>
      </c>
      <c r="C58" s="64">
        <f>'On Behalf Payment Totals '!S59</f>
        <v>2254651.6599999997</v>
      </c>
      <c r="D58" s="69">
        <f t="shared" si="0"/>
        <v>112732.58299999998</v>
      </c>
    </row>
    <row r="59" spans="1:4" s="66" customFormat="1" ht="15.6" x14ac:dyDescent="0.3">
      <c r="A59" s="67" t="s">
        <v>115</v>
      </c>
      <c r="B59" s="68" t="s">
        <v>116</v>
      </c>
      <c r="C59" s="64">
        <f>'On Behalf Payment Totals '!S60</f>
        <v>184594063.56999913</v>
      </c>
      <c r="D59" s="69">
        <f t="shared" si="0"/>
        <v>9229703.1784999575</v>
      </c>
    </row>
    <row r="60" spans="1:4" s="66" customFormat="1" ht="15.6" x14ac:dyDescent="0.3">
      <c r="A60" s="67" t="s">
        <v>117</v>
      </c>
      <c r="B60" s="68" t="s">
        <v>118</v>
      </c>
      <c r="C60" s="64">
        <f>'On Behalf Payment Totals '!S61</f>
        <v>8217584.959999999</v>
      </c>
      <c r="D60" s="69">
        <f t="shared" si="0"/>
        <v>410879.24799999996</v>
      </c>
    </row>
    <row r="61" spans="1:4" s="66" customFormat="1" ht="15.6" x14ac:dyDescent="0.3">
      <c r="A61" s="67" t="s">
        <v>119</v>
      </c>
      <c r="B61" s="68" t="s">
        <v>120</v>
      </c>
      <c r="C61" s="64">
        <f>'On Behalf Payment Totals '!S62</f>
        <v>16810532.41000003</v>
      </c>
      <c r="D61" s="69">
        <f t="shared" si="0"/>
        <v>840526.62050000159</v>
      </c>
    </row>
    <row r="62" spans="1:4" s="66" customFormat="1" ht="15.6" x14ac:dyDescent="0.3">
      <c r="A62" s="67" t="s">
        <v>121</v>
      </c>
      <c r="B62" s="68" t="s">
        <v>122</v>
      </c>
      <c r="C62" s="64">
        <f>'On Behalf Payment Totals '!S63</f>
        <v>14686272.769999998</v>
      </c>
      <c r="D62" s="69">
        <f t="shared" si="0"/>
        <v>734313.63849999988</v>
      </c>
    </row>
    <row r="63" spans="1:4" s="66" customFormat="1" ht="15.6" x14ac:dyDescent="0.3">
      <c r="A63" s="67" t="s">
        <v>123</v>
      </c>
      <c r="B63" s="68" t="s">
        <v>124</v>
      </c>
      <c r="C63" s="64">
        <f>'On Behalf Payment Totals '!S64</f>
        <v>3342041.7799999993</v>
      </c>
      <c r="D63" s="69">
        <f t="shared" si="0"/>
        <v>167102.08899999998</v>
      </c>
    </row>
    <row r="64" spans="1:4" s="66" customFormat="1" ht="15.6" x14ac:dyDescent="0.3">
      <c r="A64" s="67" t="s">
        <v>125</v>
      </c>
      <c r="B64" s="68" t="s">
        <v>126</v>
      </c>
      <c r="C64" s="64">
        <f>'On Behalf Payment Totals '!S65</f>
        <v>23657929.280000035</v>
      </c>
      <c r="D64" s="69">
        <f t="shared" si="0"/>
        <v>1182896.4640000018</v>
      </c>
    </row>
    <row r="65" spans="1:4" s="66" customFormat="1" ht="15.6" x14ac:dyDescent="0.3">
      <c r="A65" s="67" t="s">
        <v>127</v>
      </c>
      <c r="B65" s="68" t="s">
        <v>128</v>
      </c>
      <c r="C65" s="64">
        <f>'On Behalf Payment Totals '!S66</f>
        <v>2171636.2499999995</v>
      </c>
      <c r="D65" s="69">
        <f t="shared" si="0"/>
        <v>108581.81249999999</v>
      </c>
    </row>
    <row r="66" spans="1:4" s="66" customFormat="1" ht="15.6" x14ac:dyDescent="0.3">
      <c r="A66" s="67" t="s">
        <v>129</v>
      </c>
      <c r="B66" s="68" t="s">
        <v>130</v>
      </c>
      <c r="C66" s="64">
        <f>'On Behalf Payment Totals '!S67</f>
        <v>1490956.0899999996</v>
      </c>
      <c r="D66" s="69">
        <f t="shared" si="0"/>
        <v>74547.804499999984</v>
      </c>
    </row>
    <row r="67" spans="1:4" s="66" customFormat="1" ht="15.6" x14ac:dyDescent="0.3">
      <c r="A67" s="67" t="s">
        <v>131</v>
      </c>
      <c r="B67" s="68" t="s">
        <v>132</v>
      </c>
      <c r="C67" s="64">
        <f>'On Behalf Payment Totals '!S68</f>
        <v>5662370.3699999982</v>
      </c>
      <c r="D67" s="69">
        <f t="shared" si="0"/>
        <v>283118.51849999995</v>
      </c>
    </row>
    <row r="68" spans="1:4" s="66" customFormat="1" ht="15.6" x14ac:dyDescent="0.3">
      <c r="A68" s="67" t="s">
        <v>133</v>
      </c>
      <c r="B68" s="68" t="s">
        <v>134</v>
      </c>
      <c r="C68" s="64">
        <f>'On Behalf Payment Totals '!S69</f>
        <v>8491877.1499999985</v>
      </c>
      <c r="D68" s="69">
        <f t="shared" ref="D68:D131" si="1">C68*5%</f>
        <v>424593.85749999993</v>
      </c>
    </row>
    <row r="69" spans="1:4" s="66" customFormat="1" ht="15.6" x14ac:dyDescent="0.3">
      <c r="A69" s="67" t="s">
        <v>135</v>
      </c>
      <c r="B69" s="68" t="s">
        <v>136</v>
      </c>
      <c r="C69" s="64">
        <f>'On Behalf Payment Totals '!S70</f>
        <v>8864558.8999999985</v>
      </c>
      <c r="D69" s="69">
        <f t="shared" si="1"/>
        <v>443227.94499999995</v>
      </c>
    </row>
    <row r="70" spans="1:4" s="66" customFormat="1" ht="15.6" x14ac:dyDescent="0.3">
      <c r="A70" s="67" t="s">
        <v>137</v>
      </c>
      <c r="B70" s="68" t="s">
        <v>138</v>
      </c>
      <c r="C70" s="64">
        <f>'On Behalf Payment Totals '!S71</f>
        <v>11140535.060000006</v>
      </c>
      <c r="D70" s="69">
        <f t="shared" si="1"/>
        <v>557026.75300000038</v>
      </c>
    </row>
    <row r="71" spans="1:4" s="66" customFormat="1" ht="15.6" x14ac:dyDescent="0.3">
      <c r="A71" s="67" t="s">
        <v>139</v>
      </c>
      <c r="B71" s="68" t="s">
        <v>140</v>
      </c>
      <c r="C71" s="64">
        <f>'On Behalf Payment Totals '!S72</f>
        <v>13810559.170000019</v>
      </c>
      <c r="D71" s="69">
        <f t="shared" si="1"/>
        <v>690527.958500001</v>
      </c>
    </row>
    <row r="72" spans="1:4" s="66" customFormat="1" ht="15.6" x14ac:dyDescent="0.3">
      <c r="A72" s="67" t="s">
        <v>141</v>
      </c>
      <c r="B72" s="68" t="s">
        <v>142</v>
      </c>
      <c r="C72" s="64">
        <f>'On Behalf Payment Totals '!S73</f>
        <v>12896030.620000014</v>
      </c>
      <c r="D72" s="69">
        <f t="shared" si="1"/>
        <v>644801.53100000077</v>
      </c>
    </row>
    <row r="73" spans="1:4" s="66" customFormat="1" ht="15.6" x14ac:dyDescent="0.3">
      <c r="A73" s="67" t="s">
        <v>143</v>
      </c>
      <c r="B73" s="68" t="s">
        <v>144</v>
      </c>
      <c r="C73" s="64">
        <f>'On Behalf Payment Totals '!S74</f>
        <v>7352347.9499999983</v>
      </c>
      <c r="D73" s="69">
        <f t="shared" si="1"/>
        <v>367617.39749999996</v>
      </c>
    </row>
    <row r="74" spans="1:4" s="66" customFormat="1" ht="15.6" x14ac:dyDescent="0.3">
      <c r="A74" s="67" t="s">
        <v>145</v>
      </c>
      <c r="B74" s="68" t="s">
        <v>146</v>
      </c>
      <c r="C74" s="64">
        <f>'On Behalf Payment Totals '!S75</f>
        <v>9676582.8699999973</v>
      </c>
      <c r="D74" s="69">
        <f t="shared" si="1"/>
        <v>483829.14349999989</v>
      </c>
    </row>
    <row r="75" spans="1:4" s="66" customFormat="1" ht="15.6" x14ac:dyDescent="0.3">
      <c r="A75" s="67" t="s">
        <v>147</v>
      </c>
      <c r="B75" s="68" t="s">
        <v>148</v>
      </c>
      <c r="C75" s="64">
        <f>'On Behalf Payment Totals '!S76</f>
        <v>6443317.919999999</v>
      </c>
      <c r="D75" s="69">
        <f t="shared" si="1"/>
        <v>322165.89599999995</v>
      </c>
    </row>
    <row r="76" spans="1:4" s="66" customFormat="1" ht="15.6" x14ac:dyDescent="0.3">
      <c r="A76" s="67" t="s">
        <v>149</v>
      </c>
      <c r="B76" s="68" t="s">
        <v>150</v>
      </c>
      <c r="C76" s="64">
        <f>'On Behalf Payment Totals '!S77</f>
        <v>49734712.410000086</v>
      </c>
      <c r="D76" s="69">
        <f t="shared" si="1"/>
        <v>2486735.6205000044</v>
      </c>
    </row>
    <row r="77" spans="1:4" s="66" customFormat="1" ht="15.6" x14ac:dyDescent="0.3">
      <c r="A77" s="67" t="s">
        <v>151</v>
      </c>
      <c r="B77" s="68" t="s">
        <v>152</v>
      </c>
      <c r="C77" s="64">
        <f>'On Behalf Payment Totals '!S78</f>
        <v>12941875.760000013</v>
      </c>
      <c r="D77" s="69">
        <f t="shared" si="1"/>
        <v>647093.78800000064</v>
      </c>
    </row>
    <row r="78" spans="1:4" s="66" customFormat="1" ht="15.6" x14ac:dyDescent="0.3">
      <c r="A78" s="67" t="s">
        <v>153</v>
      </c>
      <c r="B78" s="68" t="s">
        <v>154</v>
      </c>
      <c r="C78" s="64">
        <f>'On Behalf Payment Totals '!S79</f>
        <v>2697776.5699999994</v>
      </c>
      <c r="D78" s="69">
        <f t="shared" si="1"/>
        <v>134888.82849999997</v>
      </c>
    </row>
    <row r="79" spans="1:4" s="66" customFormat="1" ht="15.6" x14ac:dyDescent="0.3">
      <c r="A79" s="67" t="s">
        <v>155</v>
      </c>
      <c r="B79" s="68" t="s">
        <v>156</v>
      </c>
      <c r="C79" s="64">
        <f>'On Behalf Payment Totals '!S80</f>
        <v>9452189.8999999966</v>
      </c>
      <c r="D79" s="69">
        <f t="shared" si="1"/>
        <v>472609.49499999988</v>
      </c>
    </row>
    <row r="80" spans="1:4" s="66" customFormat="1" ht="15.6" x14ac:dyDescent="0.3">
      <c r="A80" s="67" t="s">
        <v>157</v>
      </c>
      <c r="B80" s="68" t="s">
        <v>158</v>
      </c>
      <c r="C80" s="64">
        <f>'On Behalf Payment Totals '!S81</f>
        <v>10513437.129999997</v>
      </c>
      <c r="D80" s="69">
        <f t="shared" si="1"/>
        <v>525671.85649999988</v>
      </c>
    </row>
    <row r="81" spans="1:4" s="66" customFormat="1" ht="15.6" x14ac:dyDescent="0.3">
      <c r="A81" s="67" t="s">
        <v>159</v>
      </c>
      <c r="B81" s="68" t="s">
        <v>160</v>
      </c>
      <c r="C81" s="64">
        <f>'On Behalf Payment Totals '!S82</f>
        <v>3835758.6399999992</v>
      </c>
      <c r="D81" s="69">
        <f t="shared" si="1"/>
        <v>191787.93199999997</v>
      </c>
    </row>
    <row r="82" spans="1:4" s="66" customFormat="1" ht="15.6" x14ac:dyDescent="0.3">
      <c r="A82" s="67" t="s">
        <v>161</v>
      </c>
      <c r="B82" s="68" t="s">
        <v>162</v>
      </c>
      <c r="C82" s="64">
        <f>'On Behalf Payment Totals '!S83</f>
        <v>24150637.300000042</v>
      </c>
      <c r="D82" s="69">
        <f t="shared" si="1"/>
        <v>1207531.8650000021</v>
      </c>
    </row>
    <row r="83" spans="1:4" s="66" customFormat="1" ht="15.6" x14ac:dyDescent="0.3">
      <c r="A83" s="67" t="s">
        <v>163</v>
      </c>
      <c r="B83" s="68" t="s">
        <v>164</v>
      </c>
      <c r="C83" s="64">
        <f>'On Behalf Payment Totals '!S84</f>
        <v>7504063.2199999979</v>
      </c>
      <c r="D83" s="69">
        <f t="shared" si="1"/>
        <v>375203.16099999991</v>
      </c>
    </row>
    <row r="84" spans="1:4" s="66" customFormat="1" ht="15.6" x14ac:dyDescent="0.3">
      <c r="A84" s="67" t="s">
        <v>165</v>
      </c>
      <c r="B84" s="68" t="s">
        <v>166</v>
      </c>
      <c r="C84" s="64">
        <f>'On Behalf Payment Totals '!S85</f>
        <v>3094273.6399999987</v>
      </c>
      <c r="D84" s="69">
        <f t="shared" si="1"/>
        <v>154713.68199999994</v>
      </c>
    </row>
    <row r="85" spans="1:4" s="66" customFormat="1" ht="15.6" x14ac:dyDescent="0.3">
      <c r="A85" s="67" t="s">
        <v>167</v>
      </c>
      <c r="B85" s="68" t="s">
        <v>168</v>
      </c>
      <c r="C85" s="64">
        <f>'On Behalf Payment Totals '!S86</f>
        <v>21656077.690000046</v>
      </c>
      <c r="D85" s="69">
        <f t="shared" si="1"/>
        <v>1082803.8845000023</v>
      </c>
    </row>
    <row r="86" spans="1:4" s="66" customFormat="1" ht="15.6" x14ac:dyDescent="0.3">
      <c r="A86" s="67" t="s">
        <v>169</v>
      </c>
      <c r="B86" s="68" t="s">
        <v>170</v>
      </c>
      <c r="C86" s="64">
        <f>'On Behalf Payment Totals '!S87</f>
        <v>7357111.3299999982</v>
      </c>
      <c r="D86" s="69">
        <f t="shared" si="1"/>
        <v>367855.56649999996</v>
      </c>
    </row>
    <row r="87" spans="1:4" s="66" customFormat="1" ht="15.6" x14ac:dyDescent="0.3">
      <c r="A87" s="67" t="s">
        <v>171</v>
      </c>
      <c r="B87" s="68" t="s">
        <v>172</v>
      </c>
      <c r="C87" s="64">
        <f>'On Behalf Payment Totals '!S88</f>
        <v>1082825.28</v>
      </c>
      <c r="D87" s="69">
        <f t="shared" si="1"/>
        <v>54141.264000000003</v>
      </c>
    </row>
    <row r="88" spans="1:4" s="66" customFormat="1" ht="15.6" x14ac:dyDescent="0.3">
      <c r="A88" s="67" t="s">
        <v>173</v>
      </c>
      <c r="B88" s="68" t="s">
        <v>174</v>
      </c>
      <c r="C88" s="64">
        <f>'On Behalf Payment Totals '!S89</f>
        <v>428147208.47999316</v>
      </c>
      <c r="D88" s="69">
        <f t="shared" si="1"/>
        <v>21407360.42399966</v>
      </c>
    </row>
    <row r="89" spans="1:4" s="66" customFormat="1" ht="15.6" x14ac:dyDescent="0.3">
      <c r="A89" s="67" t="s">
        <v>175</v>
      </c>
      <c r="B89" s="68" t="s">
        <v>176</v>
      </c>
      <c r="C89" s="64">
        <f>'On Behalf Payment Totals '!S90</f>
        <v>1618951.0400000003</v>
      </c>
      <c r="D89" s="69">
        <f t="shared" si="1"/>
        <v>80947.552000000025</v>
      </c>
    </row>
    <row r="90" spans="1:4" s="66" customFormat="1" ht="15.6" x14ac:dyDescent="0.3">
      <c r="A90" s="67" t="s">
        <v>177</v>
      </c>
      <c r="B90" s="68" t="s">
        <v>178</v>
      </c>
      <c r="C90" s="64">
        <f>'On Behalf Payment Totals '!S91</f>
        <v>29077044.080000035</v>
      </c>
      <c r="D90" s="69">
        <f t="shared" si="1"/>
        <v>1453852.2040000018</v>
      </c>
    </row>
    <row r="91" spans="1:4" s="66" customFormat="1" ht="15.6" x14ac:dyDescent="0.3">
      <c r="A91" s="67" t="s">
        <v>179</v>
      </c>
      <c r="B91" s="68" t="s">
        <v>180</v>
      </c>
      <c r="C91" s="64">
        <f>'On Behalf Payment Totals '!S92</f>
        <v>11640021.800000003</v>
      </c>
      <c r="D91" s="69">
        <f t="shared" si="1"/>
        <v>582001.0900000002</v>
      </c>
    </row>
    <row r="92" spans="1:4" s="66" customFormat="1" ht="15.6" x14ac:dyDescent="0.3">
      <c r="A92" s="67" t="s">
        <v>181</v>
      </c>
      <c r="B92" s="68" t="s">
        <v>182</v>
      </c>
      <c r="C92" s="64">
        <f>'On Behalf Payment Totals '!S93</f>
        <v>47295651.81000004</v>
      </c>
      <c r="D92" s="69">
        <f t="shared" si="1"/>
        <v>2364782.5905000023</v>
      </c>
    </row>
    <row r="93" spans="1:4" s="66" customFormat="1" ht="15.6" x14ac:dyDescent="0.3">
      <c r="A93" s="67" t="s">
        <v>183</v>
      </c>
      <c r="B93" s="68" t="s">
        <v>184</v>
      </c>
      <c r="C93" s="64">
        <f>'On Behalf Payment Totals '!S94</f>
        <v>7280194.4399999967</v>
      </c>
      <c r="D93" s="69">
        <f t="shared" si="1"/>
        <v>364009.72199999983</v>
      </c>
    </row>
    <row r="94" spans="1:4" s="66" customFormat="1" ht="15.6" x14ac:dyDescent="0.3">
      <c r="A94" s="67" t="s">
        <v>185</v>
      </c>
      <c r="B94" s="68" t="s">
        <v>186</v>
      </c>
      <c r="C94" s="64">
        <f>'On Behalf Payment Totals '!S95</f>
        <v>15610966.220000021</v>
      </c>
      <c r="D94" s="69">
        <f t="shared" si="1"/>
        <v>780548.31100000115</v>
      </c>
    </row>
    <row r="95" spans="1:4" s="66" customFormat="1" ht="15.6" x14ac:dyDescent="0.3">
      <c r="A95" s="67" t="s">
        <v>187</v>
      </c>
      <c r="B95" s="68" t="s">
        <v>188</v>
      </c>
      <c r="C95" s="64">
        <f>'On Behalf Payment Totals '!S96</f>
        <v>8900459.4299999997</v>
      </c>
      <c r="D95" s="69">
        <f t="shared" si="1"/>
        <v>445022.97149999999</v>
      </c>
    </row>
    <row r="96" spans="1:4" s="66" customFormat="1" ht="15.6" x14ac:dyDescent="0.3">
      <c r="A96" s="67" t="s">
        <v>189</v>
      </c>
      <c r="B96" s="68" t="s">
        <v>190</v>
      </c>
      <c r="C96" s="64">
        <f>'On Behalf Payment Totals '!S97</f>
        <v>28164885.100000046</v>
      </c>
      <c r="D96" s="69">
        <f t="shared" si="1"/>
        <v>1408244.2550000024</v>
      </c>
    </row>
    <row r="97" spans="1:4" s="66" customFormat="1" ht="15.6" x14ac:dyDescent="0.3">
      <c r="A97" s="67" t="s">
        <v>191</v>
      </c>
      <c r="B97" s="68" t="s">
        <v>192</v>
      </c>
      <c r="C97" s="64">
        <f>'On Behalf Payment Totals '!S98</f>
        <v>8550312.9899999984</v>
      </c>
      <c r="D97" s="69">
        <f t="shared" si="1"/>
        <v>427515.64949999994</v>
      </c>
    </row>
    <row r="98" spans="1:4" s="66" customFormat="1" ht="15.6" x14ac:dyDescent="0.3">
      <c r="A98" s="67" t="s">
        <v>193</v>
      </c>
      <c r="B98" s="68" t="s">
        <v>194</v>
      </c>
      <c r="C98" s="64">
        <f>'On Behalf Payment Totals '!S99</f>
        <v>2709606.5999999996</v>
      </c>
      <c r="D98" s="69">
        <f t="shared" si="1"/>
        <v>135480.32999999999</v>
      </c>
    </row>
    <row r="99" spans="1:4" s="66" customFormat="1" ht="15.6" x14ac:dyDescent="0.3">
      <c r="A99" s="67" t="s">
        <v>195</v>
      </c>
      <c r="B99" s="68" t="s">
        <v>196</v>
      </c>
      <c r="C99" s="64">
        <f>'On Behalf Payment Totals '!S100</f>
        <v>6079729.6099999985</v>
      </c>
      <c r="D99" s="69">
        <f t="shared" si="1"/>
        <v>303986.48049999995</v>
      </c>
    </row>
    <row r="100" spans="1:4" s="66" customFormat="1" ht="15.6" x14ac:dyDescent="0.3">
      <c r="A100" s="67" t="s">
        <v>197</v>
      </c>
      <c r="B100" s="68" t="s">
        <v>198</v>
      </c>
      <c r="C100" s="64">
        <f>'On Behalf Payment Totals '!S101</f>
        <v>10480116.689999999</v>
      </c>
      <c r="D100" s="69">
        <f t="shared" si="1"/>
        <v>524005.8345</v>
      </c>
    </row>
    <row r="101" spans="1:4" s="66" customFormat="1" ht="15.6" x14ac:dyDescent="0.3">
      <c r="A101" s="67" t="s">
        <v>199</v>
      </c>
      <c r="B101" s="68" t="s">
        <v>200</v>
      </c>
      <c r="C101" s="64">
        <f>'On Behalf Payment Totals '!S102</f>
        <v>8512024.5399999991</v>
      </c>
      <c r="D101" s="69">
        <f t="shared" si="1"/>
        <v>425601.22699999996</v>
      </c>
    </row>
    <row r="102" spans="1:4" s="66" customFormat="1" ht="15.6" x14ac:dyDescent="0.3">
      <c r="A102" s="67" t="s">
        <v>201</v>
      </c>
      <c r="B102" s="68" t="s">
        <v>202</v>
      </c>
      <c r="C102" s="64">
        <f>'On Behalf Payment Totals '!S103</f>
        <v>9623129.0500000101</v>
      </c>
      <c r="D102" s="69">
        <f t="shared" si="1"/>
        <v>481156.45250000054</v>
      </c>
    </row>
    <row r="103" spans="1:4" s="66" customFormat="1" ht="15.6" x14ac:dyDescent="0.3">
      <c r="A103" s="67" t="s">
        <v>203</v>
      </c>
      <c r="B103" s="68" t="s">
        <v>204</v>
      </c>
      <c r="C103" s="64">
        <f>'On Behalf Payment Totals '!S104</f>
        <v>4748181.5599999987</v>
      </c>
      <c r="D103" s="69">
        <f t="shared" si="1"/>
        <v>237409.07799999995</v>
      </c>
    </row>
    <row r="104" spans="1:4" s="66" customFormat="1" ht="15.6" x14ac:dyDescent="0.3">
      <c r="A104" s="67" t="s">
        <v>205</v>
      </c>
      <c r="B104" s="68" t="s">
        <v>206</v>
      </c>
      <c r="C104" s="64">
        <f>'On Behalf Payment Totals '!S105</f>
        <v>11227446.030000007</v>
      </c>
      <c r="D104" s="69">
        <f t="shared" si="1"/>
        <v>561372.30150000041</v>
      </c>
    </row>
    <row r="105" spans="1:4" s="66" customFormat="1" ht="15.6" x14ac:dyDescent="0.3">
      <c r="A105" s="67" t="s">
        <v>207</v>
      </c>
      <c r="B105" s="68" t="s">
        <v>208</v>
      </c>
      <c r="C105" s="64">
        <f>'On Behalf Payment Totals '!S106</f>
        <v>3386804.5499999993</v>
      </c>
      <c r="D105" s="69">
        <f t="shared" si="1"/>
        <v>169340.22749999998</v>
      </c>
    </row>
    <row r="106" spans="1:4" s="66" customFormat="1" ht="15.6" x14ac:dyDescent="0.3">
      <c r="A106" s="67" t="s">
        <v>209</v>
      </c>
      <c r="B106" s="68" t="s">
        <v>210</v>
      </c>
      <c r="C106" s="64">
        <f>'On Behalf Payment Totals '!S107</f>
        <v>3194014.9899999993</v>
      </c>
      <c r="D106" s="69">
        <f t="shared" si="1"/>
        <v>159700.74949999998</v>
      </c>
    </row>
    <row r="107" spans="1:4" s="66" customFormat="1" ht="15.6" x14ac:dyDescent="0.3">
      <c r="A107" s="67" t="s">
        <v>211</v>
      </c>
      <c r="B107" s="68" t="s">
        <v>212</v>
      </c>
      <c r="C107" s="64">
        <f>'On Behalf Payment Totals '!S108</f>
        <v>33890453.410000041</v>
      </c>
      <c r="D107" s="69">
        <f t="shared" si="1"/>
        <v>1694522.6705000021</v>
      </c>
    </row>
    <row r="108" spans="1:4" s="66" customFormat="1" ht="15.6" x14ac:dyDescent="0.3">
      <c r="A108" s="67" t="s">
        <v>213</v>
      </c>
      <c r="B108" s="68" t="s">
        <v>214</v>
      </c>
      <c r="C108" s="64">
        <f>'On Behalf Payment Totals '!S109</f>
        <v>7076818.7599999979</v>
      </c>
      <c r="D108" s="69">
        <f t="shared" si="1"/>
        <v>353840.93799999991</v>
      </c>
    </row>
    <row r="109" spans="1:4" s="66" customFormat="1" ht="15.6" x14ac:dyDescent="0.3">
      <c r="A109" s="67" t="s">
        <v>215</v>
      </c>
      <c r="B109" s="68" t="s">
        <v>216</v>
      </c>
      <c r="C109" s="64">
        <f>'On Behalf Payment Totals '!S110</f>
        <v>11952617.390000001</v>
      </c>
      <c r="D109" s="69">
        <f t="shared" si="1"/>
        <v>597630.86950000003</v>
      </c>
    </row>
    <row r="110" spans="1:4" s="66" customFormat="1" ht="15.6" x14ac:dyDescent="0.3">
      <c r="A110" s="67" t="s">
        <v>217</v>
      </c>
      <c r="B110" s="68" t="s">
        <v>218</v>
      </c>
      <c r="C110" s="64">
        <f>'On Behalf Payment Totals '!S111</f>
        <v>16664466.280000024</v>
      </c>
      <c r="D110" s="69">
        <f t="shared" si="1"/>
        <v>833223.31400000118</v>
      </c>
    </row>
    <row r="111" spans="1:4" s="66" customFormat="1" ht="15.6" x14ac:dyDescent="0.3">
      <c r="A111" s="67" t="s">
        <v>219</v>
      </c>
      <c r="B111" s="68" t="s">
        <v>220</v>
      </c>
      <c r="C111" s="64">
        <f>'On Behalf Payment Totals '!S112</f>
        <v>6852367.6899999995</v>
      </c>
      <c r="D111" s="69">
        <f t="shared" si="1"/>
        <v>342618.38449999999</v>
      </c>
    </row>
    <row r="112" spans="1:4" s="66" customFormat="1" ht="15.6" x14ac:dyDescent="0.3">
      <c r="A112" s="67" t="s">
        <v>221</v>
      </c>
      <c r="B112" s="68" t="s">
        <v>222</v>
      </c>
      <c r="C112" s="64">
        <f>'On Behalf Payment Totals '!S113</f>
        <v>10247087.849999998</v>
      </c>
      <c r="D112" s="69">
        <f t="shared" si="1"/>
        <v>512354.3924999999</v>
      </c>
    </row>
    <row r="113" spans="1:4" s="66" customFormat="1" ht="15.6" x14ac:dyDescent="0.3">
      <c r="A113" s="67" t="s">
        <v>223</v>
      </c>
      <c r="B113" s="68" t="s">
        <v>224</v>
      </c>
      <c r="C113" s="64">
        <f>'On Behalf Payment Totals '!S114</f>
        <v>6097637.4499999983</v>
      </c>
      <c r="D113" s="69">
        <f t="shared" si="1"/>
        <v>304881.87249999994</v>
      </c>
    </row>
    <row r="114" spans="1:4" s="66" customFormat="1" ht="15.6" x14ac:dyDescent="0.3">
      <c r="A114" s="67" t="s">
        <v>225</v>
      </c>
      <c r="B114" s="68" t="s">
        <v>226</v>
      </c>
      <c r="C114" s="64">
        <f>'On Behalf Payment Totals '!S115</f>
        <v>24394894.370000042</v>
      </c>
      <c r="D114" s="69">
        <f t="shared" si="1"/>
        <v>1219744.7185000021</v>
      </c>
    </row>
    <row r="115" spans="1:4" s="66" customFormat="1" ht="15.6" x14ac:dyDescent="0.3">
      <c r="A115" s="67" t="s">
        <v>227</v>
      </c>
      <c r="B115" s="68" t="s">
        <v>228</v>
      </c>
      <c r="C115" s="64">
        <f>'On Behalf Payment Totals '!S116</f>
        <v>9446562.7400000002</v>
      </c>
      <c r="D115" s="69">
        <f t="shared" si="1"/>
        <v>472328.13700000005</v>
      </c>
    </row>
    <row r="116" spans="1:4" s="66" customFormat="1" ht="15.6" x14ac:dyDescent="0.3">
      <c r="A116" s="67" t="s">
        <v>229</v>
      </c>
      <c r="B116" s="68" t="s">
        <v>230</v>
      </c>
      <c r="C116" s="64">
        <f>'On Behalf Payment Totals '!S117</f>
        <v>5589329.2999999989</v>
      </c>
      <c r="D116" s="69">
        <f t="shared" si="1"/>
        <v>279466.46499999997</v>
      </c>
    </row>
    <row r="117" spans="1:4" s="66" customFormat="1" ht="15.6" x14ac:dyDescent="0.3">
      <c r="A117" s="67" t="s">
        <v>231</v>
      </c>
      <c r="B117" s="68" t="s">
        <v>232</v>
      </c>
      <c r="C117" s="64">
        <f>'On Behalf Payment Totals '!S118</f>
        <v>14321011.63000001</v>
      </c>
      <c r="D117" s="69">
        <f t="shared" si="1"/>
        <v>716050.58150000055</v>
      </c>
    </row>
    <row r="118" spans="1:4" s="66" customFormat="1" ht="15.6" x14ac:dyDescent="0.3">
      <c r="A118" s="67" t="s">
        <v>233</v>
      </c>
      <c r="B118" s="68" t="s">
        <v>234</v>
      </c>
      <c r="C118" s="64">
        <f>'On Behalf Payment Totals '!S119</f>
        <v>4437865.3699999992</v>
      </c>
      <c r="D118" s="69">
        <f t="shared" si="1"/>
        <v>221893.26849999998</v>
      </c>
    </row>
    <row r="119" spans="1:4" s="66" customFormat="1" ht="15.6" x14ac:dyDescent="0.3">
      <c r="A119" s="67" t="s">
        <v>235</v>
      </c>
      <c r="B119" s="68" t="s">
        <v>236</v>
      </c>
      <c r="C119" s="64">
        <f>'On Behalf Payment Totals '!S120</f>
        <v>9655328.5099999979</v>
      </c>
      <c r="D119" s="69">
        <f t="shared" si="1"/>
        <v>482766.4254999999</v>
      </c>
    </row>
    <row r="120" spans="1:4" s="66" customFormat="1" ht="15.6" x14ac:dyDescent="0.3">
      <c r="A120" s="67" t="s">
        <v>237</v>
      </c>
      <c r="B120" s="68" t="s">
        <v>238</v>
      </c>
      <c r="C120" s="64">
        <f>'On Behalf Payment Totals '!S121</f>
        <v>5066688.2299999995</v>
      </c>
      <c r="D120" s="69">
        <f t="shared" si="1"/>
        <v>253334.41149999999</v>
      </c>
    </row>
    <row r="121" spans="1:4" s="66" customFormat="1" ht="15.6" x14ac:dyDescent="0.3">
      <c r="A121" s="67" t="s">
        <v>239</v>
      </c>
      <c r="B121" s="68" t="s">
        <v>240</v>
      </c>
      <c r="C121" s="64">
        <f>'On Behalf Payment Totals '!S122</f>
        <v>3560070.0199999982</v>
      </c>
      <c r="D121" s="69">
        <f t="shared" si="1"/>
        <v>178003.50099999993</v>
      </c>
    </row>
    <row r="122" spans="1:4" s="66" customFormat="1" ht="15.6" x14ac:dyDescent="0.3">
      <c r="A122" s="67" t="s">
        <v>241</v>
      </c>
      <c r="B122" s="68" t="s">
        <v>242</v>
      </c>
      <c r="C122" s="64">
        <f>'On Behalf Payment Totals '!S123</f>
        <v>6819502.5799999963</v>
      </c>
      <c r="D122" s="69">
        <f t="shared" si="1"/>
        <v>340975.12899999984</v>
      </c>
    </row>
    <row r="123" spans="1:4" s="66" customFormat="1" ht="15.6" x14ac:dyDescent="0.3">
      <c r="A123" s="67" t="s">
        <v>243</v>
      </c>
      <c r="B123" s="68" t="s">
        <v>244</v>
      </c>
      <c r="C123" s="64">
        <f>'On Behalf Payment Totals '!S124</f>
        <v>12940386.470000008</v>
      </c>
      <c r="D123" s="69">
        <f t="shared" si="1"/>
        <v>647019.32350000041</v>
      </c>
    </row>
    <row r="124" spans="1:4" s="66" customFormat="1" ht="15.6" x14ac:dyDescent="0.3">
      <c r="A124" s="67" t="s">
        <v>245</v>
      </c>
      <c r="B124" s="68" t="s">
        <v>246</v>
      </c>
      <c r="C124" s="64">
        <f>'On Behalf Payment Totals '!S125</f>
        <v>8908450.6099999994</v>
      </c>
      <c r="D124" s="69">
        <f t="shared" si="1"/>
        <v>445422.53049999999</v>
      </c>
    </row>
    <row r="125" spans="1:4" s="66" customFormat="1" ht="15.6" x14ac:dyDescent="0.3">
      <c r="A125" s="67" t="s">
        <v>247</v>
      </c>
      <c r="B125" s="68" t="s">
        <v>248</v>
      </c>
      <c r="C125" s="64">
        <f>'On Behalf Payment Totals '!S126</f>
        <v>15588317.070000026</v>
      </c>
      <c r="D125" s="69">
        <f t="shared" si="1"/>
        <v>779415.85350000137</v>
      </c>
    </row>
    <row r="126" spans="1:4" s="66" customFormat="1" ht="15.6" x14ac:dyDescent="0.3">
      <c r="A126" s="67" t="s">
        <v>249</v>
      </c>
      <c r="B126" s="68" t="s">
        <v>250</v>
      </c>
      <c r="C126" s="64">
        <f>'On Behalf Payment Totals '!S127</f>
        <v>6407255.2799999975</v>
      </c>
      <c r="D126" s="69">
        <f t="shared" si="1"/>
        <v>320362.76399999991</v>
      </c>
    </row>
    <row r="127" spans="1:4" s="66" customFormat="1" ht="15.6" x14ac:dyDescent="0.3">
      <c r="A127" s="67" t="s">
        <v>251</v>
      </c>
      <c r="B127" s="68" t="s">
        <v>252</v>
      </c>
      <c r="C127" s="64">
        <f>'On Behalf Payment Totals '!S128</f>
        <v>16136367.410000009</v>
      </c>
      <c r="D127" s="69">
        <f t="shared" si="1"/>
        <v>806818.37050000054</v>
      </c>
    </row>
    <row r="128" spans="1:4" s="66" customFormat="1" ht="15.6" x14ac:dyDescent="0.3">
      <c r="A128" s="67" t="s">
        <v>253</v>
      </c>
      <c r="B128" s="68" t="s">
        <v>254</v>
      </c>
      <c r="C128" s="64">
        <f>'On Behalf Payment Totals '!S129</f>
        <v>6676414.1799999978</v>
      </c>
      <c r="D128" s="69">
        <f t="shared" si="1"/>
        <v>333820.70899999992</v>
      </c>
    </row>
    <row r="129" spans="1:4" s="66" customFormat="1" ht="15.6" x14ac:dyDescent="0.3">
      <c r="A129" s="67" t="s">
        <v>255</v>
      </c>
      <c r="B129" s="68" t="s">
        <v>256</v>
      </c>
      <c r="C129" s="64">
        <f>'On Behalf Payment Totals '!S130</f>
        <v>4384081</v>
      </c>
      <c r="D129" s="69">
        <f t="shared" si="1"/>
        <v>219204.05000000002</v>
      </c>
    </row>
    <row r="130" spans="1:4" s="66" customFormat="1" ht="15.6" x14ac:dyDescent="0.3">
      <c r="A130" s="67" t="s">
        <v>257</v>
      </c>
      <c r="B130" s="68" t="s">
        <v>258</v>
      </c>
      <c r="C130" s="64">
        <f>'On Behalf Payment Totals '!S131</f>
        <v>11716254.750000011</v>
      </c>
      <c r="D130" s="69">
        <f t="shared" si="1"/>
        <v>585812.73750000063</v>
      </c>
    </row>
    <row r="131" spans="1:4" s="66" customFormat="1" ht="15.6" x14ac:dyDescent="0.3">
      <c r="A131" s="67" t="s">
        <v>259</v>
      </c>
      <c r="B131" s="68" t="s">
        <v>260</v>
      </c>
      <c r="C131" s="64">
        <f>'On Behalf Payment Totals '!S132</f>
        <v>42502585.590000041</v>
      </c>
      <c r="D131" s="69">
        <f t="shared" si="1"/>
        <v>2125129.279500002</v>
      </c>
    </row>
    <row r="132" spans="1:4" s="66" customFormat="1" ht="15.6" x14ac:dyDescent="0.3">
      <c r="A132" s="67" t="s">
        <v>261</v>
      </c>
      <c r="B132" s="68" t="s">
        <v>262</v>
      </c>
      <c r="C132" s="64">
        <f>'On Behalf Payment Totals '!S133</f>
        <v>5599230.8299999991</v>
      </c>
      <c r="D132" s="69">
        <f t="shared" ref="D132:D173" si="2">C132*5%</f>
        <v>279961.54149999999</v>
      </c>
    </row>
    <row r="133" spans="1:4" s="66" customFormat="1" ht="15.6" x14ac:dyDescent="0.3">
      <c r="A133" s="67" t="s">
        <v>263</v>
      </c>
      <c r="B133" s="68" t="s">
        <v>264</v>
      </c>
      <c r="C133" s="64">
        <f>'On Behalf Payment Totals '!S134</f>
        <v>19497571.86000004</v>
      </c>
      <c r="D133" s="69">
        <f t="shared" si="2"/>
        <v>974878.59300000209</v>
      </c>
    </row>
    <row r="134" spans="1:4" s="66" customFormat="1" ht="15.6" x14ac:dyDescent="0.3">
      <c r="A134" s="67" t="s">
        <v>265</v>
      </c>
      <c r="B134" s="68" t="s">
        <v>266</v>
      </c>
      <c r="C134" s="64">
        <f>'On Behalf Payment Totals '!S135</f>
        <v>2426744.209999999</v>
      </c>
      <c r="D134" s="69">
        <f t="shared" si="2"/>
        <v>121337.21049999996</v>
      </c>
    </row>
    <row r="135" spans="1:4" s="66" customFormat="1" ht="15.6" x14ac:dyDescent="0.3">
      <c r="A135" s="67" t="s">
        <v>267</v>
      </c>
      <c r="B135" s="68" t="s">
        <v>268</v>
      </c>
      <c r="C135" s="64">
        <f>'On Behalf Payment Totals '!S136</f>
        <v>12219172.740000002</v>
      </c>
      <c r="D135" s="69">
        <f t="shared" si="2"/>
        <v>610958.6370000001</v>
      </c>
    </row>
    <row r="136" spans="1:4" s="66" customFormat="1" ht="15.6" x14ac:dyDescent="0.3">
      <c r="A136" s="67" t="s">
        <v>269</v>
      </c>
      <c r="B136" s="68" t="s">
        <v>270</v>
      </c>
      <c r="C136" s="64">
        <f>'On Behalf Payment Totals '!S137</f>
        <v>2986271.8899999997</v>
      </c>
      <c r="D136" s="69">
        <f t="shared" si="2"/>
        <v>149313.59449999998</v>
      </c>
    </row>
    <row r="137" spans="1:4" s="66" customFormat="1" ht="15.6" x14ac:dyDescent="0.3">
      <c r="A137" s="67" t="s">
        <v>271</v>
      </c>
      <c r="B137" s="68" t="s">
        <v>272</v>
      </c>
      <c r="C137" s="64">
        <f>'On Behalf Payment Totals '!S138</f>
        <v>3020101.459999999</v>
      </c>
      <c r="D137" s="69">
        <f t="shared" si="2"/>
        <v>151005.07299999995</v>
      </c>
    </row>
    <row r="138" spans="1:4" s="66" customFormat="1" ht="15.6" x14ac:dyDescent="0.3">
      <c r="A138" s="67" t="s">
        <v>273</v>
      </c>
      <c r="B138" s="68" t="s">
        <v>274</v>
      </c>
      <c r="C138" s="64">
        <f>'On Behalf Payment Totals '!S139</f>
        <v>6843246.2299999977</v>
      </c>
      <c r="D138" s="69">
        <f t="shared" si="2"/>
        <v>342162.31149999989</v>
      </c>
    </row>
    <row r="139" spans="1:4" s="66" customFormat="1" ht="15.6" x14ac:dyDescent="0.3">
      <c r="A139" s="67" t="s">
        <v>275</v>
      </c>
      <c r="B139" s="68" t="s">
        <v>276</v>
      </c>
      <c r="C139" s="64">
        <f>'On Behalf Payment Totals '!S140</f>
        <v>12867214.32</v>
      </c>
      <c r="D139" s="69">
        <f t="shared" si="2"/>
        <v>643360.71600000001</v>
      </c>
    </row>
    <row r="140" spans="1:4" s="66" customFormat="1" ht="15.6" x14ac:dyDescent="0.3">
      <c r="A140" s="67" t="s">
        <v>277</v>
      </c>
      <c r="B140" s="68" t="s">
        <v>278</v>
      </c>
      <c r="C140" s="64">
        <f>'On Behalf Payment Totals '!S141</f>
        <v>28624684.600000042</v>
      </c>
      <c r="D140" s="69">
        <f t="shared" si="2"/>
        <v>1431234.2300000023</v>
      </c>
    </row>
    <row r="141" spans="1:4" s="66" customFormat="1" ht="15.6" x14ac:dyDescent="0.3">
      <c r="A141" s="67" t="s">
        <v>279</v>
      </c>
      <c r="B141" s="68" t="s">
        <v>280</v>
      </c>
      <c r="C141" s="64">
        <f>'On Behalf Payment Totals '!S142</f>
        <v>4749287.78</v>
      </c>
      <c r="D141" s="69">
        <f t="shared" si="2"/>
        <v>237464.38900000002</v>
      </c>
    </row>
    <row r="142" spans="1:4" s="66" customFormat="1" ht="15.6" x14ac:dyDescent="0.3">
      <c r="A142" s="67" t="s">
        <v>281</v>
      </c>
      <c r="B142" s="68" t="s">
        <v>282</v>
      </c>
      <c r="C142" s="64">
        <f>'On Behalf Payment Totals '!S143</f>
        <v>1695252.6799999992</v>
      </c>
      <c r="D142" s="69">
        <f t="shared" si="2"/>
        <v>84762.633999999962</v>
      </c>
    </row>
    <row r="143" spans="1:4" s="66" customFormat="1" ht="15.6" x14ac:dyDescent="0.3">
      <c r="A143" s="67" t="s">
        <v>283</v>
      </c>
      <c r="B143" s="68" t="s">
        <v>284</v>
      </c>
      <c r="C143" s="64">
        <f>'On Behalf Payment Totals '!S144</f>
        <v>7173182.379999998</v>
      </c>
      <c r="D143" s="69">
        <f t="shared" si="2"/>
        <v>358659.11899999995</v>
      </c>
    </row>
    <row r="144" spans="1:4" s="66" customFormat="1" ht="15.6" x14ac:dyDescent="0.3">
      <c r="A144" s="67" t="s">
        <v>285</v>
      </c>
      <c r="B144" s="68" t="s">
        <v>286</v>
      </c>
      <c r="C144" s="64">
        <f>'On Behalf Payment Totals '!S145</f>
        <v>26782208.850000042</v>
      </c>
      <c r="D144" s="69">
        <f t="shared" si="2"/>
        <v>1339110.4425000022</v>
      </c>
    </row>
    <row r="145" spans="1:4" s="66" customFormat="1" ht="15.6" x14ac:dyDescent="0.3">
      <c r="A145" s="67" t="s">
        <v>287</v>
      </c>
      <c r="B145" s="68" t="s">
        <v>288</v>
      </c>
      <c r="C145" s="64">
        <f>'On Behalf Payment Totals '!S146</f>
        <v>4944021.29</v>
      </c>
      <c r="D145" s="69">
        <f t="shared" si="2"/>
        <v>247201.06450000001</v>
      </c>
    </row>
    <row r="146" spans="1:4" s="66" customFormat="1" ht="15.6" x14ac:dyDescent="0.3">
      <c r="A146" s="67" t="s">
        <v>289</v>
      </c>
      <c r="B146" s="68" t="s">
        <v>290</v>
      </c>
      <c r="C146" s="64">
        <f>'On Behalf Payment Totals '!S147</f>
        <v>2270861.9299999997</v>
      </c>
      <c r="D146" s="69">
        <f t="shared" si="2"/>
        <v>113543.09649999999</v>
      </c>
    </row>
    <row r="147" spans="1:4" s="66" customFormat="1" ht="15.6" x14ac:dyDescent="0.3">
      <c r="A147" s="67" t="s">
        <v>291</v>
      </c>
      <c r="B147" s="68" t="s">
        <v>292</v>
      </c>
      <c r="C147" s="64">
        <f>'On Behalf Payment Totals '!S148</f>
        <v>9712170.879999999</v>
      </c>
      <c r="D147" s="69">
        <f t="shared" si="2"/>
        <v>485608.54399999999</v>
      </c>
    </row>
    <row r="148" spans="1:4" s="66" customFormat="1" ht="15.6" x14ac:dyDescent="0.3">
      <c r="A148" s="67" t="s">
        <v>293</v>
      </c>
      <c r="B148" s="68" t="s">
        <v>294</v>
      </c>
      <c r="C148" s="64">
        <f>'On Behalf Payment Totals '!S149</f>
        <v>10921031.84</v>
      </c>
      <c r="D148" s="69">
        <f t="shared" si="2"/>
        <v>546051.59200000006</v>
      </c>
    </row>
    <row r="149" spans="1:4" s="66" customFormat="1" ht="15.6" x14ac:dyDescent="0.3">
      <c r="A149" s="67" t="s">
        <v>295</v>
      </c>
      <c r="B149" s="68" t="s">
        <v>296</v>
      </c>
      <c r="C149" s="64">
        <f>'On Behalf Payment Totals '!S150</f>
        <v>10089328.770000007</v>
      </c>
      <c r="D149" s="69">
        <f t="shared" si="2"/>
        <v>504466.4385000004</v>
      </c>
    </row>
    <row r="150" spans="1:4" s="66" customFormat="1" ht="15.6" x14ac:dyDescent="0.3">
      <c r="A150" s="67" t="s">
        <v>297</v>
      </c>
      <c r="B150" s="68" t="s">
        <v>298</v>
      </c>
      <c r="C150" s="64">
        <f>'On Behalf Payment Totals '!S151</f>
        <v>7769865.3599999985</v>
      </c>
      <c r="D150" s="69">
        <f t="shared" si="2"/>
        <v>388493.26799999992</v>
      </c>
    </row>
    <row r="151" spans="1:4" s="66" customFormat="1" ht="15.6" x14ac:dyDescent="0.3">
      <c r="A151" s="67" t="s">
        <v>299</v>
      </c>
      <c r="B151" s="68" t="s">
        <v>300</v>
      </c>
      <c r="C151" s="64">
        <f>'On Behalf Payment Totals '!S152</f>
        <v>3860673.7899999986</v>
      </c>
      <c r="D151" s="69">
        <f t="shared" si="2"/>
        <v>193033.68949999995</v>
      </c>
    </row>
    <row r="152" spans="1:4" s="66" customFormat="1" ht="15.6" x14ac:dyDescent="0.3">
      <c r="A152" s="67" t="s">
        <v>301</v>
      </c>
      <c r="B152" s="68" t="s">
        <v>302</v>
      </c>
      <c r="C152" s="64">
        <f>'On Behalf Payment Totals '!S153</f>
        <v>1500733.8199999998</v>
      </c>
      <c r="D152" s="69">
        <f t="shared" si="2"/>
        <v>75036.690999999992</v>
      </c>
    </row>
    <row r="153" spans="1:4" s="66" customFormat="1" ht="15.6" x14ac:dyDescent="0.3">
      <c r="A153" s="67" t="s">
        <v>303</v>
      </c>
      <c r="B153" s="68" t="s">
        <v>304</v>
      </c>
      <c r="C153" s="64">
        <f>'On Behalf Payment Totals '!S154</f>
        <v>33164143.260000035</v>
      </c>
      <c r="D153" s="69">
        <f t="shared" si="2"/>
        <v>1658207.1630000018</v>
      </c>
    </row>
    <row r="154" spans="1:4" s="66" customFormat="1" ht="15.6" x14ac:dyDescent="0.3">
      <c r="A154" s="67" t="s">
        <v>305</v>
      </c>
      <c r="B154" s="68" t="s">
        <v>306</v>
      </c>
      <c r="C154" s="64">
        <f>'On Behalf Payment Totals '!S155</f>
        <v>25522218.930000041</v>
      </c>
      <c r="D154" s="69">
        <f t="shared" si="2"/>
        <v>1276110.9465000022</v>
      </c>
    </row>
    <row r="155" spans="1:4" s="66" customFormat="1" ht="15.6" x14ac:dyDescent="0.3">
      <c r="A155" s="67" t="s">
        <v>307</v>
      </c>
      <c r="B155" s="68" t="s">
        <v>308</v>
      </c>
      <c r="C155" s="64">
        <f>'On Behalf Payment Totals '!S156</f>
        <v>10521739.640000001</v>
      </c>
      <c r="D155" s="69">
        <f t="shared" si="2"/>
        <v>526086.98200000008</v>
      </c>
    </row>
    <row r="156" spans="1:4" s="66" customFormat="1" ht="15.6" x14ac:dyDescent="0.3">
      <c r="A156" s="67" t="s">
        <v>309</v>
      </c>
      <c r="B156" s="68" t="s">
        <v>310</v>
      </c>
      <c r="C156" s="64">
        <f>'On Behalf Payment Totals '!S157</f>
        <v>5720215.8200000003</v>
      </c>
      <c r="D156" s="69">
        <f t="shared" si="2"/>
        <v>286010.79100000003</v>
      </c>
    </row>
    <row r="157" spans="1:4" s="66" customFormat="1" ht="15.6" x14ac:dyDescent="0.3">
      <c r="A157" s="67" t="s">
        <v>311</v>
      </c>
      <c r="B157" s="68" t="s">
        <v>312</v>
      </c>
      <c r="C157" s="64">
        <f>'On Behalf Payment Totals '!S158</f>
        <v>1022117.84</v>
      </c>
      <c r="D157" s="69">
        <f t="shared" si="2"/>
        <v>51105.892</v>
      </c>
    </row>
    <row r="158" spans="1:4" s="66" customFormat="1" ht="15.6" x14ac:dyDescent="0.3">
      <c r="A158" s="67" t="s">
        <v>313</v>
      </c>
      <c r="B158" s="68" t="s">
        <v>314</v>
      </c>
      <c r="C158" s="64">
        <f>'On Behalf Payment Totals '!S159</f>
        <v>10256910.179999998</v>
      </c>
      <c r="D158" s="69">
        <f t="shared" si="2"/>
        <v>512845.5089999999</v>
      </c>
    </row>
    <row r="159" spans="1:4" s="66" customFormat="1" ht="15.6" x14ac:dyDescent="0.3">
      <c r="A159" s="67" t="s">
        <v>315</v>
      </c>
      <c r="B159" s="68" t="s">
        <v>316</v>
      </c>
      <c r="C159" s="64">
        <f>'On Behalf Payment Totals '!S160</f>
        <v>9984376.040000001</v>
      </c>
      <c r="D159" s="69">
        <f t="shared" si="2"/>
        <v>499218.80200000008</v>
      </c>
    </row>
    <row r="160" spans="1:4" s="66" customFormat="1" ht="15.6" x14ac:dyDescent="0.3">
      <c r="A160" s="67" t="s">
        <v>317</v>
      </c>
      <c r="B160" s="68" t="s">
        <v>318</v>
      </c>
      <c r="C160" s="64">
        <f>'On Behalf Payment Totals '!S161</f>
        <v>6453585.2199999979</v>
      </c>
      <c r="D160" s="69">
        <f t="shared" si="2"/>
        <v>322679.26099999994</v>
      </c>
    </row>
    <row r="161" spans="1:5" s="66" customFormat="1" ht="15.6" x14ac:dyDescent="0.3">
      <c r="A161" s="67" t="s">
        <v>319</v>
      </c>
      <c r="B161" s="68" t="s">
        <v>320</v>
      </c>
      <c r="C161" s="64">
        <f>'On Behalf Payment Totals '!S162</f>
        <v>7540185.9099999992</v>
      </c>
      <c r="D161" s="69">
        <f t="shared" si="2"/>
        <v>377009.29550000001</v>
      </c>
    </row>
    <row r="162" spans="1:5" s="66" customFormat="1" ht="15.6" x14ac:dyDescent="0.3">
      <c r="A162" s="67" t="s">
        <v>321</v>
      </c>
      <c r="B162" s="68" t="s">
        <v>322</v>
      </c>
      <c r="C162" s="64">
        <f>'On Behalf Payment Totals '!S163</f>
        <v>4015790.9699999993</v>
      </c>
      <c r="D162" s="69">
        <f t="shared" si="2"/>
        <v>200789.54849999998</v>
      </c>
    </row>
    <row r="163" spans="1:5" s="66" customFormat="1" ht="15.6" x14ac:dyDescent="0.3">
      <c r="A163" s="67" t="s">
        <v>323</v>
      </c>
      <c r="B163" s="68" t="s">
        <v>324</v>
      </c>
      <c r="C163" s="64">
        <f>'On Behalf Payment Totals '!S164</f>
        <v>7782040.9099999983</v>
      </c>
      <c r="D163" s="69">
        <f t="shared" si="2"/>
        <v>389102.04549999995</v>
      </c>
    </row>
    <row r="164" spans="1:5" s="66" customFormat="1" ht="15.6" x14ac:dyDescent="0.3">
      <c r="A164" s="67" t="s">
        <v>325</v>
      </c>
      <c r="B164" s="68" t="s">
        <v>326</v>
      </c>
      <c r="C164" s="64">
        <f>'On Behalf Payment Totals '!S165</f>
        <v>6739070.5999999996</v>
      </c>
      <c r="D164" s="69">
        <f t="shared" si="2"/>
        <v>336953.53</v>
      </c>
    </row>
    <row r="165" spans="1:5" s="66" customFormat="1" ht="15.6" x14ac:dyDescent="0.3">
      <c r="A165" s="67" t="s">
        <v>327</v>
      </c>
      <c r="B165" s="68" t="s">
        <v>328</v>
      </c>
      <c r="C165" s="64">
        <f>'On Behalf Payment Totals '!S166</f>
        <v>53543021.260000154</v>
      </c>
      <c r="D165" s="69">
        <f t="shared" si="2"/>
        <v>2677151.063000008</v>
      </c>
    </row>
    <row r="166" spans="1:5" s="66" customFormat="1" ht="15.6" x14ac:dyDescent="0.3">
      <c r="A166" s="67" t="s">
        <v>329</v>
      </c>
      <c r="B166" s="68" t="s">
        <v>330</v>
      </c>
      <c r="C166" s="64">
        <f>'On Behalf Payment Totals '!S167</f>
        <v>5773793.4999999991</v>
      </c>
      <c r="D166" s="69">
        <f t="shared" si="2"/>
        <v>288689.67499999999</v>
      </c>
    </row>
    <row r="167" spans="1:5" s="66" customFormat="1" ht="15.6" x14ac:dyDescent="0.3">
      <c r="A167" s="67" t="s">
        <v>331</v>
      </c>
      <c r="B167" s="68" t="s">
        <v>332</v>
      </c>
      <c r="C167" s="64">
        <f>'On Behalf Payment Totals '!S168</f>
        <v>11155959.210000005</v>
      </c>
      <c r="D167" s="69">
        <f t="shared" si="2"/>
        <v>557797.96050000028</v>
      </c>
    </row>
    <row r="168" spans="1:5" s="66" customFormat="1" ht="15.6" x14ac:dyDescent="0.3">
      <c r="A168" s="67" t="s">
        <v>333</v>
      </c>
      <c r="B168" s="68" t="s">
        <v>334</v>
      </c>
      <c r="C168" s="64">
        <f>'On Behalf Payment Totals '!S169</f>
        <v>7668985.6899999976</v>
      </c>
      <c r="D168" s="69">
        <f t="shared" si="2"/>
        <v>383449.28449999989</v>
      </c>
    </row>
    <row r="169" spans="1:5" s="66" customFormat="1" ht="15.6" x14ac:dyDescent="0.3">
      <c r="A169" s="67" t="s">
        <v>335</v>
      </c>
      <c r="B169" s="68" t="s">
        <v>336</v>
      </c>
      <c r="C169" s="64">
        <f>'On Behalf Payment Totals '!S170</f>
        <v>14164923.360000018</v>
      </c>
      <c r="D169" s="69">
        <f t="shared" si="2"/>
        <v>708246.16800000099</v>
      </c>
    </row>
    <row r="170" spans="1:5" s="66" customFormat="1" ht="15.6" x14ac:dyDescent="0.3">
      <c r="A170" s="67" t="s">
        <v>337</v>
      </c>
      <c r="B170" s="68" t="s">
        <v>338</v>
      </c>
      <c r="C170" s="64">
        <f>'On Behalf Payment Totals '!S171</f>
        <v>2793734.1199999992</v>
      </c>
      <c r="D170" s="69">
        <f t="shared" si="2"/>
        <v>139686.70599999998</v>
      </c>
    </row>
    <row r="171" spans="1:5" s="66" customFormat="1" ht="15.6" x14ac:dyDescent="0.3">
      <c r="A171" s="67" t="s">
        <v>339</v>
      </c>
      <c r="B171" s="68" t="s">
        <v>340</v>
      </c>
      <c r="C171" s="64">
        <f>'On Behalf Payment Totals '!S172</f>
        <v>3153983.4299999997</v>
      </c>
      <c r="D171" s="69">
        <f t="shared" si="2"/>
        <v>157699.1715</v>
      </c>
    </row>
    <row r="172" spans="1:5" s="66" customFormat="1" ht="15.6" x14ac:dyDescent="0.3">
      <c r="A172" s="67" t="s">
        <v>341</v>
      </c>
      <c r="B172" s="68" t="s">
        <v>342</v>
      </c>
      <c r="C172" s="64">
        <f>'On Behalf Payment Totals '!S173</f>
        <v>5033605.4400000004</v>
      </c>
      <c r="D172" s="69">
        <f t="shared" si="2"/>
        <v>251680.27200000003</v>
      </c>
    </row>
    <row r="173" spans="1:5" s="66" customFormat="1" ht="16.2" thickBot="1" x14ac:dyDescent="0.35">
      <c r="A173" s="67" t="s">
        <v>343</v>
      </c>
      <c r="B173" s="68" t="s">
        <v>344</v>
      </c>
      <c r="C173" s="64">
        <f>'On Behalf Payment Totals '!S174</f>
        <v>13578357.160000013</v>
      </c>
      <c r="D173" s="69">
        <f t="shared" si="2"/>
        <v>678917.85800000071</v>
      </c>
      <c r="E173" s="70"/>
    </row>
    <row r="174" spans="1:5" s="76" customFormat="1" ht="16.2" thickBot="1" x14ac:dyDescent="0.35">
      <c r="A174" s="71"/>
      <c r="B174" s="72" t="s">
        <v>376</v>
      </c>
      <c r="C174" s="73">
        <f>SUM(C3:C173)</f>
        <v>2440392170.7749934</v>
      </c>
      <c r="D174" s="74">
        <f>SUM(D3:D173)</f>
        <v>122019608.53874965</v>
      </c>
      <c r="E174" s="75"/>
    </row>
    <row r="175" spans="1:5" x14ac:dyDescent="0.25">
      <c r="A175" s="82" t="s">
        <v>385</v>
      </c>
      <c r="B175"/>
      <c r="C175"/>
      <c r="D175"/>
    </row>
    <row r="176" spans="1:5" x14ac:dyDescent="0.25">
      <c r="A176" s="82" t="s">
        <v>381</v>
      </c>
      <c r="B176"/>
      <c r="C176"/>
      <c r="D176"/>
    </row>
    <row r="177" spans="1:4" x14ac:dyDescent="0.25">
      <c r="A177" s="82" t="s">
        <v>386</v>
      </c>
      <c r="B177"/>
      <c r="C177" s="56" t="s">
        <v>374</v>
      </c>
      <c r="D177"/>
    </row>
    <row r="178" spans="1:4" x14ac:dyDescent="0.25">
      <c r="B178"/>
      <c r="C178"/>
    </row>
    <row r="179" spans="1:4" ht="16.95" customHeight="1" x14ac:dyDescent="0.3">
      <c r="A179" s="17" t="s">
        <v>346</v>
      </c>
      <c r="B179" s="18"/>
    </row>
    <row r="180" spans="1:4" x14ac:dyDescent="0.25">
      <c r="A180" s="13" t="s">
        <v>347</v>
      </c>
      <c r="B180" s="9"/>
    </row>
    <row r="181" spans="1:4" x14ac:dyDescent="0.25">
      <c r="A181" s="13" t="s">
        <v>348</v>
      </c>
      <c r="B181" s="9"/>
    </row>
    <row r="182" spans="1:4" x14ac:dyDescent="0.25">
      <c r="A182" s="10" t="s">
        <v>382</v>
      </c>
      <c r="B182" s="9"/>
      <c r="C182" s="9"/>
      <c r="D182" s="9"/>
    </row>
    <row r="183" spans="1:4" x14ac:dyDescent="0.25">
      <c r="A183" s="84" t="s">
        <v>387</v>
      </c>
      <c r="B183" s="81"/>
      <c r="C183" s="81"/>
      <c r="D183" s="81"/>
    </row>
    <row r="184" spans="1:4" x14ac:dyDescent="0.25">
      <c r="A184" s="84" t="s">
        <v>383</v>
      </c>
    </row>
    <row r="185" spans="1:4" x14ac:dyDescent="0.25">
      <c r="A185" s="13" t="s">
        <v>384</v>
      </c>
    </row>
    <row r="187" spans="1:4" x14ac:dyDescent="0.25">
      <c r="A187" s="1" t="str">
        <f>'On Behalf Payment Totals '!A199</f>
        <v>Kentucky Department of Education</v>
      </c>
    </row>
    <row r="188" spans="1:4" x14ac:dyDescent="0.25">
      <c r="A188" s="1" t="str">
        <f>'On Behalf Payment Totals '!A200</f>
        <v>Office of Finance &amp; Operations</v>
      </c>
    </row>
    <row r="189" spans="1:4" x14ac:dyDescent="0.25">
      <c r="A189" s="1" t="str">
        <f>'On Behalf Payment Totals '!A201</f>
        <v>Division of District Support</v>
      </c>
    </row>
    <row r="190" spans="1:4" x14ac:dyDescent="0.25">
      <c r="A190" s="1" t="str">
        <f>'On Behalf Payment Totals '!A202</f>
        <v>District Financial Management Branch</v>
      </c>
    </row>
    <row r="191" spans="1:4" x14ac:dyDescent="0.25">
      <c r="A191" s="1" t="str">
        <f>'On Behalf Payment Totals '!A203</f>
        <v>Source: On Behalf Payment Information from TRS, KHRIS, SFCC, KDE and KY School Districts' Federal Reimbursement Payments</v>
      </c>
      <c r="B191"/>
      <c r="C191"/>
      <c r="D191"/>
    </row>
    <row r="192" spans="1:4" x14ac:dyDescent="0.25">
      <c r="A192" s="1" t="str">
        <f>'On Behalf Payment Totals '!A204</f>
        <v>Generated: 6/29/23</v>
      </c>
    </row>
    <row r="194" spans="1:1" x14ac:dyDescent="0.25">
      <c r="A194" s="1" t="str">
        <f>'On Behalf Payment Totals '!A206</f>
        <v>F:\audits_trans\health_ins\On _behalf_Payments\2022-23 On-Behalf Payments</v>
      </c>
    </row>
  </sheetData>
  <hyperlinks>
    <hyperlink ref="C177" r:id="rId1" xr:uid="{00000000-0004-0000-0100-000000000000}"/>
  </hyperlinks>
  <printOptions horizontalCentered="1"/>
  <pageMargins left="0" right="0" top="0" bottom="0.4" header="0" footer="0.05"/>
  <pageSetup fitToHeight="4" orientation="portrait" r:id="rId2"/>
  <headerFooter>
    <oddFooter>&amp;C&amp;"Arial,Regular"Page &amp;P of &amp;N&amp;R&amp;"Arial,Regular"&amp;D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2022-2023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2023-07-17T04:00:00+00:00</Publication_x0020_Date>
    <Audience1 xmlns="3a62de7d-ba57-4f43-9dae-9623ba637be0"/>
    <_dlc_DocId xmlns="3a62de7d-ba57-4f43-9dae-9623ba637be0">KYED-248-13982</_dlc_DocId>
    <_dlc_DocIdUrl xmlns="3a62de7d-ba57-4f43-9dae-9623ba637be0">
      <Url>https://education-edit.ky.gov/districts/FinRept/_layouts/15/DocIdRedir.aspx?ID=KYED-248-13982</Url>
      <Description>KYED-248-13982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04B356-8589-46C1-8A14-AC314C1D6247}">
  <ds:schemaRefs>
    <ds:schemaRef ds:uri="http://purl.org/dc/dcmitype/"/>
    <ds:schemaRef ds:uri="http://schemas.microsoft.com/office/2006/documentManagement/types"/>
    <ds:schemaRef ds:uri="http://purl.org/dc/terms/"/>
    <ds:schemaRef ds:uri="fc8f1c63-30cc-4fc5-94c3-539e07fd2baa"/>
    <ds:schemaRef ds:uri="046657fe-1223-4b72-8523-538f8b72f36f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3a62de7d-ba57-4f43-9dae-9623ba637be0"/>
    <ds:schemaRef ds:uri="ac33b2e0-e00e-4351-bf82-6c31476acd5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3A82AD6-3593-4893-BFB5-0078F96DD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38E37B-5CF4-4D0D-903A-F6CD226B6D6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9F87A9-6DFD-409E-8FB1-E46AE1860DA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3716CC1E-134D-4645-8F16-C1D0AF6ECD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On Behalf Payment Totals </vt:lpstr>
      <vt:lpstr>TRS OBP totals</vt:lpstr>
      <vt:lpstr>5% OBP Threshold</vt:lpstr>
      <vt:lpstr>'5% OBP Threshold'!Print_Area</vt:lpstr>
      <vt:lpstr>'5% OBP Threshold'!Print_Titles</vt:lpstr>
      <vt:lpstr>'On Behalf Payment Totals '!Print_Titles</vt:lpstr>
      <vt:lpstr>'TRS OBP totals'!Print_Titles</vt:lpstr>
    </vt:vector>
  </TitlesOfParts>
  <Company>KY Deptartment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 Behalf Payments Summary Report FY2022-2023 Dated 7-12-23</dc:title>
  <dc:creator>STAFF</dc:creator>
  <cp:lastModifiedBy>Cox, Gail - Division of District Support</cp:lastModifiedBy>
  <cp:lastPrinted>2021-07-13T19:28:03Z</cp:lastPrinted>
  <dcterms:created xsi:type="dcterms:W3CDTF">2009-09-03T12:52:27Z</dcterms:created>
  <dcterms:modified xsi:type="dcterms:W3CDTF">2023-07-12T18:26:35Z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KYED-248-3845</vt:lpwstr>
  </property>
  <property fmtid="{D5CDD505-2E9C-101B-9397-08002B2CF9AE}" pid="3" name="_dlc_DocIdItemGuid">
    <vt:lpwstr>6151220b-029f-41f4-862b-c134f35d794d</vt:lpwstr>
  </property>
  <property fmtid="{D5CDD505-2E9C-101B-9397-08002B2CF9AE}" pid="4" name="_dlc_DocIdUrl">
    <vt:lpwstr>https://education-edit.ky.gov/districts/FinRept/_layouts/DocIdRedir.aspx?ID=KYED-248-3845, KYED-248-3845</vt:lpwstr>
  </property>
  <property fmtid="{D5CDD505-2E9C-101B-9397-08002B2CF9AE}" pid="5" name="ContentTypeId">
    <vt:lpwstr>0x0101001BEB557DBE01834EAB47A683706DCD5B0095D92E572789134A99EE5E779A996F4E</vt:lpwstr>
  </property>
</Properties>
</file>