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dits_trans\On _behalf_Payments\FY23-24 On-Behalf Payments\"/>
    </mc:Choice>
  </mc:AlternateContent>
  <xr:revisionPtr revIDLastSave="0" documentId="13_ncr:1_{24D4A64C-BD31-4974-B732-3EFCAA64F5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n Behalf Payment Totals " sheetId="2" r:id="rId1"/>
    <sheet name="TRS OBP totals" sheetId="4" r:id="rId2"/>
    <sheet name="5% OBP Threshold" sheetId="3" r:id="rId3"/>
  </sheets>
  <definedNames>
    <definedName name="_xlnm._FilterDatabase" localSheetId="0" hidden="1">'On Behalf Payment Totals '!$A$3:$S$197</definedName>
    <definedName name="_xlnm._FilterDatabase" localSheetId="1" hidden="1">'TRS OBP totals'!$A$2:$F$195</definedName>
    <definedName name="_xlnm.Print_Area" localSheetId="2">'5% OBP Threshold'!$A$1:$D$194</definedName>
    <definedName name="_xlnm.Print_Titles" localSheetId="2">'5% OBP Threshold'!$1:$2</definedName>
    <definedName name="_xlnm.Print_Titles" localSheetId="0">'On Behalf Payment Totals '!$1:$3</definedName>
    <definedName name="_xlnm.Print_Titles" localSheetId="1">'TRS OBP totals'!$1:$2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5" i="2" l="1"/>
  <c r="C175" i="2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4" i="2"/>
  <c r="E175" i="2"/>
  <c r="K175" i="2" l="1"/>
  <c r="P175" i="2"/>
  <c r="P4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L175" i="2"/>
  <c r="M175" i="2"/>
  <c r="N175" i="2"/>
  <c r="O175" i="2"/>
  <c r="J175" i="2" l="1"/>
  <c r="F175" i="2" l="1"/>
  <c r="G175" i="2"/>
  <c r="H175" i="2"/>
  <c r="I175" i="2"/>
  <c r="S4" i="2"/>
  <c r="S5" i="2"/>
  <c r="S6" i="2"/>
  <c r="S7" i="2"/>
  <c r="A1" i="3" l="1"/>
  <c r="A1" i="4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E3" i="4"/>
  <c r="D3" i="4"/>
  <c r="D175" i="2"/>
  <c r="A198" i="4"/>
  <c r="A199" i="4"/>
  <c r="A200" i="4"/>
  <c r="A201" i="4"/>
  <c r="A202" i="4"/>
  <c r="A204" i="4"/>
  <c r="A197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78" i="4"/>
  <c r="A177" i="4"/>
  <c r="A176" i="4"/>
  <c r="A175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3" i="4"/>
  <c r="F3" i="4" l="1"/>
  <c r="F147" i="4"/>
  <c r="F131" i="4"/>
  <c r="F95" i="4"/>
  <c r="F59" i="4"/>
  <c r="F35" i="4"/>
  <c r="F23" i="4"/>
  <c r="F135" i="4"/>
  <c r="F111" i="4"/>
  <c r="F99" i="4"/>
  <c r="F123" i="4"/>
  <c r="F83" i="4"/>
  <c r="F157" i="4"/>
  <c r="F107" i="4"/>
  <c r="F11" i="4"/>
  <c r="F143" i="4"/>
  <c r="F119" i="4"/>
  <c r="F71" i="4"/>
  <c r="F47" i="4"/>
  <c r="F169" i="4"/>
  <c r="F127" i="4"/>
  <c r="F103" i="4"/>
  <c r="F67" i="4"/>
  <c r="F43" i="4"/>
  <c r="F31" i="4"/>
  <c r="F165" i="4"/>
  <c r="F139" i="4"/>
  <c r="F91" i="4"/>
  <c r="F7" i="4"/>
  <c r="F151" i="4"/>
  <c r="F115" i="4"/>
  <c r="F79" i="4"/>
  <c r="F55" i="4"/>
  <c r="F19" i="4"/>
  <c r="F87" i="4"/>
  <c r="F75" i="4"/>
  <c r="F63" i="4"/>
  <c r="F51" i="4"/>
  <c r="F39" i="4"/>
  <c r="F27" i="4"/>
  <c r="F15" i="4"/>
  <c r="F173" i="4"/>
  <c r="F161" i="4"/>
  <c r="F150" i="4"/>
  <c r="F146" i="4"/>
  <c r="F142" i="4"/>
  <c r="F138" i="4"/>
  <c r="F134" i="4"/>
  <c r="F130" i="4"/>
  <c r="F126" i="4"/>
  <c r="F122" i="4"/>
  <c r="F118" i="4"/>
  <c r="F114" i="4"/>
  <c r="F110" i="4"/>
  <c r="F106" i="4"/>
  <c r="F102" i="4"/>
  <c r="F98" i="4"/>
  <c r="F94" i="4"/>
  <c r="F90" i="4"/>
  <c r="F86" i="4"/>
  <c r="F82" i="4"/>
  <c r="F78" i="4"/>
  <c r="F74" i="4"/>
  <c r="F70" i="4"/>
  <c r="F66" i="4"/>
  <c r="F62" i="4"/>
  <c r="F58" i="4"/>
  <c r="F54" i="4"/>
  <c r="F50" i="4"/>
  <c r="F46" i="4"/>
  <c r="F42" i="4"/>
  <c r="F38" i="4"/>
  <c r="F34" i="4"/>
  <c r="F30" i="4"/>
  <c r="F26" i="4"/>
  <c r="F22" i="4"/>
  <c r="F18" i="4"/>
  <c r="F14" i="4"/>
  <c r="F10" i="4"/>
  <c r="F6" i="4"/>
  <c r="F172" i="4"/>
  <c r="F168" i="4"/>
  <c r="F164" i="4"/>
  <c r="F160" i="4"/>
  <c r="F156" i="4"/>
  <c r="F153" i="4"/>
  <c r="F149" i="4"/>
  <c r="F145" i="4"/>
  <c r="F141" i="4"/>
  <c r="F137" i="4"/>
  <c r="F133" i="4"/>
  <c r="F129" i="4"/>
  <c r="F125" i="4"/>
  <c r="F121" i="4"/>
  <c r="F117" i="4"/>
  <c r="F113" i="4"/>
  <c r="F109" i="4"/>
  <c r="F105" i="4"/>
  <c r="F101" i="4"/>
  <c r="F97" i="4"/>
  <c r="F93" i="4"/>
  <c r="F89" i="4"/>
  <c r="F85" i="4"/>
  <c r="F81" i="4"/>
  <c r="F77" i="4"/>
  <c r="F73" i="4"/>
  <c r="F69" i="4"/>
  <c r="F65" i="4"/>
  <c r="F61" i="4"/>
  <c r="F57" i="4"/>
  <c r="F53" i="4"/>
  <c r="F49" i="4"/>
  <c r="F45" i="4"/>
  <c r="F41" i="4"/>
  <c r="F37" i="4"/>
  <c r="F33" i="4"/>
  <c r="F29" i="4"/>
  <c r="F25" i="4"/>
  <c r="F21" i="4"/>
  <c r="F17" i="4"/>
  <c r="F13" i="4"/>
  <c r="F9" i="4"/>
  <c r="F5" i="4"/>
  <c r="F171" i="4"/>
  <c r="F167" i="4"/>
  <c r="F163" i="4"/>
  <c r="F159" i="4"/>
  <c r="F155" i="4"/>
  <c r="F152" i="4"/>
  <c r="F148" i="4"/>
  <c r="F144" i="4"/>
  <c r="F140" i="4"/>
  <c r="F136" i="4"/>
  <c r="F132" i="4"/>
  <c r="F128" i="4"/>
  <c r="F124" i="4"/>
  <c r="F120" i="4"/>
  <c r="F116" i="4"/>
  <c r="F112" i="4"/>
  <c r="F108" i="4"/>
  <c r="F104" i="4"/>
  <c r="F100" i="4"/>
  <c r="F96" i="4"/>
  <c r="F92" i="4"/>
  <c r="F88" i="4"/>
  <c r="F84" i="4"/>
  <c r="F80" i="4"/>
  <c r="F76" i="4"/>
  <c r="F72" i="4"/>
  <c r="F68" i="4"/>
  <c r="F64" i="4"/>
  <c r="F60" i="4"/>
  <c r="F56" i="4"/>
  <c r="F52" i="4"/>
  <c r="F48" i="4"/>
  <c r="F44" i="4"/>
  <c r="F40" i="4"/>
  <c r="F36" i="4"/>
  <c r="F32" i="4"/>
  <c r="F28" i="4"/>
  <c r="F24" i="4"/>
  <c r="F20" i="4"/>
  <c r="F16" i="4"/>
  <c r="F12" i="4"/>
  <c r="F8" i="4"/>
  <c r="F4" i="4"/>
  <c r="F170" i="4"/>
  <c r="F166" i="4"/>
  <c r="F162" i="4"/>
  <c r="F158" i="4"/>
  <c r="F154" i="4"/>
  <c r="E174" i="4"/>
  <c r="S174" i="2"/>
  <c r="S162" i="2"/>
  <c r="S161" i="2"/>
  <c r="S157" i="2"/>
  <c r="S149" i="2"/>
  <c r="S145" i="2"/>
  <c r="S137" i="2"/>
  <c r="S113" i="2"/>
  <c r="S109" i="2"/>
  <c r="S101" i="2"/>
  <c r="S97" i="2"/>
  <c r="S93" i="2"/>
  <c r="S89" i="2"/>
  <c r="S85" i="2"/>
  <c r="S81" i="2"/>
  <c r="S77" i="2"/>
  <c r="S73" i="2"/>
  <c r="S65" i="2"/>
  <c r="S61" i="2"/>
  <c r="S57" i="2"/>
  <c r="S53" i="2"/>
  <c r="S49" i="2"/>
  <c r="S45" i="2"/>
  <c r="S41" i="2"/>
  <c r="S33" i="2"/>
  <c r="S29" i="2"/>
  <c r="S25" i="2"/>
  <c r="S21" i="2"/>
  <c r="S17" i="2"/>
  <c r="S13" i="2"/>
  <c r="S9" i="2"/>
  <c r="S170" i="2"/>
  <c r="S166" i="2"/>
  <c r="S165" i="2"/>
  <c r="S158" i="2"/>
  <c r="S154" i="2"/>
  <c r="S153" i="2"/>
  <c r="S141" i="2"/>
  <c r="S133" i="2"/>
  <c r="S129" i="2"/>
  <c r="S125" i="2"/>
  <c r="S121" i="2"/>
  <c r="S117" i="2"/>
  <c r="S105" i="2"/>
  <c r="S69" i="2"/>
  <c r="S37" i="2"/>
  <c r="Q175" i="2"/>
  <c r="F174" i="4" l="1"/>
  <c r="S15" i="2"/>
  <c r="S23" i="2"/>
  <c r="S31" i="2"/>
  <c r="S39" i="2"/>
  <c r="S43" i="2"/>
  <c r="S51" i="2"/>
  <c r="S55" i="2"/>
  <c r="S59" i="2"/>
  <c r="S63" i="2"/>
  <c r="S67" i="2"/>
  <c r="S71" i="2"/>
  <c r="S75" i="2"/>
  <c r="S79" i="2"/>
  <c r="S83" i="2"/>
  <c r="S87" i="2"/>
  <c r="S91" i="2"/>
  <c r="S95" i="2"/>
  <c r="S99" i="2"/>
  <c r="S103" i="2"/>
  <c r="S107" i="2"/>
  <c r="S111" i="2"/>
  <c r="S115" i="2"/>
  <c r="S119" i="2"/>
  <c r="S123" i="2"/>
  <c r="S127" i="2"/>
  <c r="S131" i="2"/>
  <c r="S135" i="2"/>
  <c r="S139" i="2"/>
  <c r="S11" i="2"/>
  <c r="S19" i="2"/>
  <c r="S27" i="2"/>
  <c r="S35" i="2"/>
  <c r="S47" i="2"/>
  <c r="S143" i="2"/>
  <c r="S147" i="2"/>
  <c r="S155" i="2"/>
  <c r="S151" i="2"/>
  <c r="S159" i="2"/>
  <c r="S169" i="2"/>
  <c r="S10" i="2"/>
  <c r="S14" i="2"/>
  <c r="S18" i="2"/>
  <c r="S22" i="2"/>
  <c r="S26" i="2"/>
  <c r="S30" i="2"/>
  <c r="S34" i="2"/>
  <c r="S38" i="2"/>
  <c r="S46" i="2"/>
  <c r="S50" i="2"/>
  <c r="S54" i="2"/>
  <c r="S58" i="2"/>
  <c r="S62" i="2"/>
  <c r="S66" i="2"/>
  <c r="S70" i="2"/>
  <c r="S74" i="2"/>
  <c r="S78" i="2"/>
  <c r="S82" i="2"/>
  <c r="S86" i="2"/>
  <c r="S90" i="2"/>
  <c r="S94" i="2"/>
  <c r="S98" i="2"/>
  <c r="S102" i="2"/>
  <c r="S106" i="2"/>
  <c r="S110" i="2"/>
  <c r="S114" i="2"/>
  <c r="S118" i="2"/>
  <c r="S122" i="2"/>
  <c r="S126" i="2"/>
  <c r="S130" i="2"/>
  <c r="S134" i="2"/>
  <c r="S138" i="2"/>
  <c r="S146" i="2"/>
  <c r="S150" i="2"/>
  <c r="S167" i="2"/>
  <c r="S163" i="2"/>
  <c r="S8" i="2"/>
  <c r="S12" i="2"/>
  <c r="S16" i="2"/>
  <c r="S20" i="2"/>
  <c r="S24" i="2"/>
  <c r="S28" i="2"/>
  <c r="S32" i="2"/>
  <c r="S36" i="2"/>
  <c r="S40" i="2"/>
  <c r="S44" i="2"/>
  <c r="S48" i="2"/>
  <c r="S52" i="2"/>
  <c r="S56" i="2"/>
  <c r="S60" i="2"/>
  <c r="S64" i="2"/>
  <c r="S68" i="2"/>
  <c r="S72" i="2"/>
  <c r="S76" i="2"/>
  <c r="S80" i="2"/>
  <c r="S84" i="2"/>
  <c r="S88" i="2"/>
  <c r="S92" i="2"/>
  <c r="S96" i="2"/>
  <c r="S100" i="2"/>
  <c r="S104" i="2"/>
  <c r="S108" i="2"/>
  <c r="S112" i="2"/>
  <c r="S116" i="2"/>
  <c r="S120" i="2"/>
  <c r="S124" i="2"/>
  <c r="S128" i="2"/>
  <c r="S132" i="2"/>
  <c r="S136" i="2"/>
  <c r="S140" i="2"/>
  <c r="S144" i="2"/>
  <c r="S148" i="2"/>
  <c r="S152" i="2"/>
  <c r="S156" i="2"/>
  <c r="S160" i="2"/>
  <c r="S164" i="2"/>
  <c r="S168" i="2"/>
  <c r="S172" i="2"/>
  <c r="S171" i="2"/>
  <c r="S173" i="2"/>
  <c r="S42" i="2"/>
  <c r="S142" i="2"/>
  <c r="D174" i="4"/>
  <c r="C174" i="4"/>
  <c r="S175" i="2" l="1"/>
  <c r="A194" i="3" l="1"/>
  <c r="A192" i="3"/>
  <c r="A191" i="3"/>
  <c r="A190" i="3"/>
  <c r="A189" i="3"/>
  <c r="A188" i="3"/>
  <c r="A187" i="3"/>
  <c r="C128" i="3" l="1"/>
  <c r="D128" i="3" s="1"/>
  <c r="C126" i="3"/>
  <c r="D126" i="3" s="1"/>
  <c r="C127" i="3"/>
  <c r="D127" i="3" s="1"/>
  <c r="C125" i="3"/>
  <c r="D125" i="3" s="1"/>
  <c r="C158" i="3"/>
  <c r="D158" i="3" s="1"/>
  <c r="C165" i="3"/>
  <c r="D165" i="3" s="1"/>
  <c r="C130" i="3"/>
  <c r="D130" i="3" s="1"/>
  <c r="C88" i="3"/>
  <c r="D88" i="3" s="1"/>
  <c r="C54" i="3"/>
  <c r="D54" i="3" s="1"/>
  <c r="C173" i="3"/>
  <c r="D173" i="3" s="1"/>
  <c r="C81" i="3"/>
  <c r="D81" i="3" s="1"/>
  <c r="C79" i="3"/>
  <c r="D79" i="3" s="1"/>
  <c r="C71" i="3"/>
  <c r="D71" i="3" s="1"/>
  <c r="C27" i="3"/>
  <c r="D27" i="3" s="1"/>
  <c r="C21" i="3"/>
  <c r="D21" i="3" s="1"/>
  <c r="C172" i="3"/>
  <c r="D172" i="3" s="1"/>
  <c r="C170" i="3"/>
  <c r="D170" i="3" s="1"/>
  <c r="C167" i="3"/>
  <c r="D167" i="3" s="1"/>
  <c r="C163" i="3"/>
  <c r="D163" i="3" s="1"/>
  <c r="C161" i="3"/>
  <c r="D161" i="3" s="1"/>
  <c r="C159" i="3"/>
  <c r="D159" i="3" s="1"/>
  <c r="C157" i="3"/>
  <c r="D157" i="3" s="1"/>
  <c r="C86" i="3"/>
  <c r="D86" i="3" s="1"/>
  <c r="C34" i="3"/>
  <c r="D34" i="3" s="1"/>
  <c r="C155" i="3"/>
  <c r="D155" i="3" s="1"/>
  <c r="C154" i="3"/>
  <c r="D154" i="3" s="1"/>
  <c r="C152" i="3"/>
  <c r="D152" i="3" s="1"/>
  <c r="C150" i="3"/>
  <c r="D150" i="3" s="1"/>
  <c r="C148" i="3"/>
  <c r="D148" i="3" s="1"/>
  <c r="C146" i="3"/>
  <c r="D146" i="3" s="1"/>
  <c r="C144" i="3"/>
  <c r="D144" i="3" s="1"/>
  <c r="C142" i="3"/>
  <c r="D142" i="3" s="1"/>
  <c r="C140" i="3"/>
  <c r="D140" i="3" s="1"/>
  <c r="C138" i="3"/>
  <c r="D138" i="3" s="1"/>
  <c r="C136" i="3"/>
  <c r="D136" i="3" s="1"/>
  <c r="C134" i="3"/>
  <c r="D134" i="3" s="1"/>
  <c r="C132" i="3"/>
  <c r="D132" i="3" s="1"/>
  <c r="C124" i="3"/>
  <c r="D124" i="3" s="1"/>
  <c r="C122" i="3"/>
  <c r="D122" i="3" s="1"/>
  <c r="C120" i="3"/>
  <c r="D120" i="3" s="1"/>
  <c r="C118" i="3"/>
  <c r="D118" i="3" s="1"/>
  <c r="C116" i="3"/>
  <c r="D116" i="3" s="1"/>
  <c r="C114" i="3"/>
  <c r="D114" i="3" s="1"/>
  <c r="C112" i="3"/>
  <c r="D112" i="3" s="1"/>
  <c r="C110" i="3"/>
  <c r="D110" i="3" s="1"/>
  <c r="C108" i="3"/>
  <c r="D108" i="3" s="1"/>
  <c r="C106" i="3"/>
  <c r="D106" i="3" s="1"/>
  <c r="C104" i="3"/>
  <c r="D104" i="3" s="1"/>
  <c r="C102" i="3"/>
  <c r="D102" i="3" s="1"/>
  <c r="C100" i="3"/>
  <c r="D100" i="3" s="1"/>
  <c r="C98" i="3"/>
  <c r="D98" i="3" s="1"/>
  <c r="C96" i="3"/>
  <c r="D96" i="3" s="1"/>
  <c r="C94" i="3"/>
  <c r="D94" i="3" s="1"/>
  <c r="C92" i="3"/>
  <c r="D92" i="3" s="1"/>
  <c r="C90" i="3"/>
  <c r="D90" i="3" s="1"/>
  <c r="C84" i="3"/>
  <c r="D84" i="3" s="1"/>
  <c r="C82" i="3"/>
  <c r="D82" i="3" s="1"/>
  <c r="C171" i="3"/>
  <c r="D171" i="3" s="1"/>
  <c r="C169" i="3"/>
  <c r="D169" i="3" s="1"/>
  <c r="C168" i="3"/>
  <c r="D168" i="3" s="1"/>
  <c r="C166" i="3"/>
  <c r="D166" i="3" s="1"/>
  <c r="C164" i="3"/>
  <c r="D164" i="3" s="1"/>
  <c r="C162" i="3"/>
  <c r="D162" i="3" s="1"/>
  <c r="C160" i="3"/>
  <c r="D160" i="3" s="1"/>
  <c r="C156" i="3"/>
  <c r="D156" i="3" s="1"/>
  <c r="C153" i="3"/>
  <c r="D153" i="3" s="1"/>
  <c r="C151" i="3"/>
  <c r="D151" i="3" s="1"/>
  <c r="C149" i="3"/>
  <c r="D149" i="3" s="1"/>
  <c r="C147" i="3"/>
  <c r="D147" i="3" s="1"/>
  <c r="C145" i="3"/>
  <c r="D145" i="3" s="1"/>
  <c r="C143" i="3"/>
  <c r="D143" i="3" s="1"/>
  <c r="C141" i="3"/>
  <c r="D141" i="3" s="1"/>
  <c r="C139" i="3"/>
  <c r="D139" i="3" s="1"/>
  <c r="C137" i="3"/>
  <c r="D137" i="3" s="1"/>
  <c r="C135" i="3"/>
  <c r="D135" i="3" s="1"/>
  <c r="C133" i="3"/>
  <c r="D133" i="3" s="1"/>
  <c r="C131" i="3"/>
  <c r="D131" i="3" s="1"/>
  <c r="C129" i="3"/>
  <c r="D129" i="3" s="1"/>
  <c r="C123" i="3"/>
  <c r="D123" i="3" s="1"/>
  <c r="C121" i="3"/>
  <c r="D121" i="3" s="1"/>
  <c r="C119" i="3"/>
  <c r="D119" i="3" s="1"/>
  <c r="C117" i="3"/>
  <c r="D117" i="3" s="1"/>
  <c r="C115" i="3"/>
  <c r="D115" i="3" s="1"/>
  <c r="C113" i="3"/>
  <c r="D113" i="3" s="1"/>
  <c r="C111" i="3"/>
  <c r="D111" i="3" s="1"/>
  <c r="C109" i="3"/>
  <c r="D109" i="3" s="1"/>
  <c r="C107" i="3"/>
  <c r="D107" i="3" s="1"/>
  <c r="C105" i="3"/>
  <c r="D105" i="3" s="1"/>
  <c r="C103" i="3"/>
  <c r="D103" i="3" s="1"/>
  <c r="C101" i="3"/>
  <c r="D101" i="3" s="1"/>
  <c r="C99" i="3"/>
  <c r="D99" i="3" s="1"/>
  <c r="C97" i="3"/>
  <c r="D97" i="3" s="1"/>
  <c r="C95" i="3"/>
  <c r="D95" i="3" s="1"/>
  <c r="C93" i="3"/>
  <c r="D93" i="3" s="1"/>
  <c r="C91" i="3"/>
  <c r="D91" i="3" s="1"/>
  <c r="C89" i="3"/>
  <c r="D89" i="3" s="1"/>
  <c r="C87" i="3"/>
  <c r="D87" i="3" s="1"/>
  <c r="C85" i="3"/>
  <c r="D85" i="3" s="1"/>
  <c r="C83" i="3"/>
  <c r="D83" i="3" s="1"/>
  <c r="C80" i="3"/>
  <c r="D80" i="3" s="1"/>
  <c r="C78" i="3"/>
  <c r="D78" i="3" s="1"/>
  <c r="C76" i="3"/>
  <c r="D76" i="3" s="1"/>
  <c r="C74" i="3"/>
  <c r="D74" i="3" s="1"/>
  <c r="C72" i="3"/>
  <c r="D72" i="3" s="1"/>
  <c r="C70" i="3"/>
  <c r="D70" i="3" s="1"/>
  <c r="C68" i="3"/>
  <c r="D68" i="3" s="1"/>
  <c r="C66" i="3"/>
  <c r="D66" i="3" s="1"/>
  <c r="C64" i="3"/>
  <c r="D64" i="3" s="1"/>
  <c r="C62" i="3"/>
  <c r="D62" i="3" s="1"/>
  <c r="C60" i="3"/>
  <c r="D60" i="3" s="1"/>
  <c r="C58" i="3"/>
  <c r="D58" i="3" s="1"/>
  <c r="C56" i="3"/>
  <c r="D56" i="3" s="1"/>
  <c r="C52" i="3"/>
  <c r="D52" i="3" s="1"/>
  <c r="C50" i="3"/>
  <c r="D50" i="3" s="1"/>
  <c r="C48" i="3"/>
  <c r="D48" i="3" s="1"/>
  <c r="C46" i="3"/>
  <c r="D46" i="3" s="1"/>
  <c r="C44" i="3"/>
  <c r="D44" i="3" s="1"/>
  <c r="C42" i="3"/>
  <c r="D42" i="3" s="1"/>
  <c r="C40" i="3"/>
  <c r="D40" i="3" s="1"/>
  <c r="C38" i="3"/>
  <c r="D38" i="3" s="1"/>
  <c r="C36" i="3"/>
  <c r="D36" i="3" s="1"/>
  <c r="C32" i="3"/>
  <c r="D32" i="3" s="1"/>
  <c r="C30" i="3"/>
  <c r="D30" i="3" s="1"/>
  <c r="C28" i="3"/>
  <c r="D28" i="3" s="1"/>
  <c r="C26" i="3"/>
  <c r="D26" i="3" s="1"/>
  <c r="C24" i="3"/>
  <c r="D24" i="3" s="1"/>
  <c r="C22" i="3"/>
  <c r="D22" i="3" s="1"/>
  <c r="C20" i="3"/>
  <c r="D20" i="3" s="1"/>
  <c r="C18" i="3"/>
  <c r="D18" i="3" s="1"/>
  <c r="C16" i="3"/>
  <c r="D16" i="3" s="1"/>
  <c r="C14" i="3"/>
  <c r="D14" i="3" s="1"/>
  <c r="C12" i="3"/>
  <c r="D12" i="3" s="1"/>
  <c r="C10" i="3"/>
  <c r="D10" i="3" s="1"/>
  <c r="C8" i="3"/>
  <c r="D8" i="3" s="1"/>
  <c r="C6" i="3"/>
  <c r="D6" i="3" s="1"/>
  <c r="C4" i="3"/>
  <c r="D4" i="3" s="1"/>
  <c r="C77" i="3"/>
  <c r="D77" i="3" s="1"/>
  <c r="C75" i="3"/>
  <c r="D75" i="3" s="1"/>
  <c r="C73" i="3"/>
  <c r="D73" i="3" s="1"/>
  <c r="C69" i="3"/>
  <c r="D69" i="3" s="1"/>
  <c r="C67" i="3"/>
  <c r="D67" i="3" s="1"/>
  <c r="C65" i="3"/>
  <c r="D65" i="3" s="1"/>
  <c r="C63" i="3"/>
  <c r="D63" i="3" s="1"/>
  <c r="C61" i="3"/>
  <c r="D61" i="3" s="1"/>
  <c r="C59" i="3"/>
  <c r="D59" i="3" s="1"/>
  <c r="C57" i="3"/>
  <c r="D57" i="3" s="1"/>
  <c r="C55" i="3"/>
  <c r="D55" i="3" s="1"/>
  <c r="C53" i="3"/>
  <c r="D53" i="3" s="1"/>
  <c r="C51" i="3"/>
  <c r="D51" i="3" s="1"/>
  <c r="C49" i="3"/>
  <c r="D49" i="3" s="1"/>
  <c r="C47" i="3"/>
  <c r="D47" i="3" s="1"/>
  <c r="C45" i="3"/>
  <c r="D45" i="3" s="1"/>
  <c r="C43" i="3"/>
  <c r="D43" i="3" s="1"/>
  <c r="C41" i="3"/>
  <c r="D41" i="3" s="1"/>
  <c r="C39" i="3"/>
  <c r="D39" i="3" s="1"/>
  <c r="C37" i="3"/>
  <c r="D37" i="3" s="1"/>
  <c r="C35" i="3"/>
  <c r="D35" i="3" s="1"/>
  <c r="C33" i="3"/>
  <c r="D33" i="3" s="1"/>
  <c r="C31" i="3"/>
  <c r="D31" i="3" s="1"/>
  <c r="C29" i="3"/>
  <c r="D29" i="3" s="1"/>
  <c r="C25" i="3"/>
  <c r="D25" i="3" s="1"/>
  <c r="C23" i="3"/>
  <c r="D23" i="3" s="1"/>
  <c r="C19" i="3"/>
  <c r="D19" i="3" s="1"/>
  <c r="C17" i="3"/>
  <c r="D17" i="3" s="1"/>
  <c r="C15" i="3"/>
  <c r="D15" i="3" s="1"/>
  <c r="C13" i="3"/>
  <c r="D13" i="3" s="1"/>
  <c r="C11" i="3"/>
  <c r="D11" i="3" s="1"/>
  <c r="C9" i="3"/>
  <c r="D9" i="3" s="1"/>
  <c r="C7" i="3"/>
  <c r="D7" i="3" s="1"/>
  <c r="C5" i="3"/>
  <c r="D5" i="3" s="1"/>
  <c r="C3" i="3"/>
  <c r="D3" i="3" l="1"/>
  <c r="D174" i="3" s="1"/>
  <c r="C17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F:\audits_trans\health_ins\On _behalf_Payments\2012-13 On Behalf Payments\Health Benefits\Health Benefits On Behalf Payments By Month FY2013 Dated 4-24-13.xls" keepAlive="1" name="Health Benefits On Behalf Payments By Month FY2013 Dated 4-24-13" type="5" refreshedVersion="0" new="1" background="1">
    <dbPr connection="Provider=Microsoft.ACE.OLEDB.12.0;Password=&quot;&quot;;User ID=Admin;Data Source=F:\audits_trans\health_ins\On _behalf_Payments\2012-13 On Behalf Payments\Health Benefits\Health Benefits On Behalf Payments By Month FY2013 Dated 4-24-13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HealthInsurance$Print_Area" commandType="3"/>
  </connection>
</connections>
</file>

<file path=xl/sharedStrings.xml><?xml version="1.0" encoding="utf-8"?>
<sst xmlns="http://schemas.openxmlformats.org/spreadsheetml/2006/main" count="1101" uniqueCount="405">
  <si>
    <t>District #</t>
  </si>
  <si>
    <t>District Name</t>
  </si>
  <si>
    <t>Federal Reimbursement</t>
  </si>
  <si>
    <t>001</t>
  </si>
  <si>
    <t>Adair County</t>
  </si>
  <si>
    <t>005</t>
  </si>
  <si>
    <t>Allen County</t>
  </si>
  <si>
    <t>006</t>
  </si>
  <si>
    <t>Anchorage Independent</t>
  </si>
  <si>
    <t>011</t>
  </si>
  <si>
    <t>Anderson County</t>
  </si>
  <si>
    <t>012</t>
  </si>
  <si>
    <t>Ashland Independent</t>
  </si>
  <si>
    <t>013</t>
  </si>
  <si>
    <t>Augusta Independent</t>
  </si>
  <si>
    <t>015</t>
  </si>
  <si>
    <t>Ballard County</t>
  </si>
  <si>
    <t>016</t>
  </si>
  <si>
    <t>Barbourville Independent</t>
  </si>
  <si>
    <t>017</t>
  </si>
  <si>
    <t>Bardstown Independent</t>
  </si>
  <si>
    <t>021</t>
  </si>
  <si>
    <t>Barren County</t>
  </si>
  <si>
    <t>025</t>
  </si>
  <si>
    <t>Bath County</t>
  </si>
  <si>
    <t>026</t>
  </si>
  <si>
    <t>Beechwood Independent</t>
  </si>
  <si>
    <t>031</t>
  </si>
  <si>
    <t>Bell County</t>
  </si>
  <si>
    <t>032</t>
  </si>
  <si>
    <t>Bellevue Independent</t>
  </si>
  <si>
    <t>034</t>
  </si>
  <si>
    <t>Berea Independent</t>
  </si>
  <si>
    <t>035</t>
  </si>
  <si>
    <t>Boone County</t>
  </si>
  <si>
    <t>041</t>
  </si>
  <si>
    <t>Bourbon County</t>
  </si>
  <si>
    <t>042</t>
  </si>
  <si>
    <t>Bowling Green Independent</t>
  </si>
  <si>
    <t>045</t>
  </si>
  <si>
    <t>Boyd County</t>
  </si>
  <si>
    <t>051</t>
  </si>
  <si>
    <t>Boyle County</t>
  </si>
  <si>
    <t>055</t>
  </si>
  <si>
    <t>Bracken County</t>
  </si>
  <si>
    <t>061</t>
  </si>
  <si>
    <t>Breathitt County</t>
  </si>
  <si>
    <t>065</t>
  </si>
  <si>
    <t>Breckinridge County</t>
  </si>
  <si>
    <t>071</t>
  </si>
  <si>
    <t>Bullitt County</t>
  </si>
  <si>
    <t>072</t>
  </si>
  <si>
    <t>Burgin Independent</t>
  </si>
  <si>
    <t>075</t>
  </si>
  <si>
    <t>Butler County</t>
  </si>
  <si>
    <t>081</t>
  </si>
  <si>
    <t>Caldwell County</t>
  </si>
  <si>
    <t>085</t>
  </si>
  <si>
    <t>Calloway County</t>
  </si>
  <si>
    <t>091</t>
  </si>
  <si>
    <t>Campbell County</t>
  </si>
  <si>
    <t>092</t>
  </si>
  <si>
    <t>Campbellsville Independent</t>
  </si>
  <si>
    <t>095</t>
  </si>
  <si>
    <t>Carlisle County</t>
  </si>
  <si>
    <t>101</t>
  </si>
  <si>
    <t>Carroll County</t>
  </si>
  <si>
    <t>105</t>
  </si>
  <si>
    <t>Carter County</t>
  </si>
  <si>
    <t>111</t>
  </si>
  <si>
    <t>Casey County</t>
  </si>
  <si>
    <t>113</t>
  </si>
  <si>
    <t>Caverna Independent</t>
  </si>
  <si>
    <t>115</t>
  </si>
  <si>
    <t>Christian County</t>
  </si>
  <si>
    <t>121</t>
  </si>
  <si>
    <t>Clark County</t>
  </si>
  <si>
    <t>125</t>
  </si>
  <si>
    <t>Clay County</t>
  </si>
  <si>
    <t>131</t>
  </si>
  <si>
    <t>Clinton County</t>
  </si>
  <si>
    <t>132</t>
  </si>
  <si>
    <t>Cloverport Independent</t>
  </si>
  <si>
    <t>133</t>
  </si>
  <si>
    <t>Corbin Independent</t>
  </si>
  <si>
    <t>134</t>
  </si>
  <si>
    <t>Covington Independent</t>
  </si>
  <si>
    <t>135</t>
  </si>
  <si>
    <t>Crittenden County</t>
  </si>
  <si>
    <t>141</t>
  </si>
  <si>
    <t>Cumberland County</t>
  </si>
  <si>
    <t>143</t>
  </si>
  <si>
    <t>Danville Independent</t>
  </si>
  <si>
    <t>145</t>
  </si>
  <si>
    <t>Daviess County</t>
  </si>
  <si>
    <t>146</t>
  </si>
  <si>
    <t>Dawson Springs Independent</t>
  </si>
  <si>
    <t>147</t>
  </si>
  <si>
    <t>Dayton Independent</t>
  </si>
  <si>
    <t>149</t>
  </si>
  <si>
    <t>East Bernstadt Independent</t>
  </si>
  <si>
    <t>151</t>
  </si>
  <si>
    <t>Edmonson County</t>
  </si>
  <si>
    <t>152</t>
  </si>
  <si>
    <t>Elizabethtown Independent</t>
  </si>
  <si>
    <t>155</t>
  </si>
  <si>
    <t>Elliott County</t>
  </si>
  <si>
    <t>156</t>
  </si>
  <si>
    <t>Eminence Independent</t>
  </si>
  <si>
    <t>157</t>
  </si>
  <si>
    <t>Erlanger-Elsmere Independent</t>
  </si>
  <si>
    <t>161</t>
  </si>
  <si>
    <t>Estill County</t>
  </si>
  <si>
    <t>162</t>
  </si>
  <si>
    <t>Fairview Independent</t>
  </si>
  <si>
    <t>165</t>
  </si>
  <si>
    <t>Fayette County</t>
  </si>
  <si>
    <t>171</t>
  </si>
  <si>
    <t>Fleming County</t>
  </si>
  <si>
    <t>175</t>
  </si>
  <si>
    <t>Floyd County</t>
  </si>
  <si>
    <t>176</t>
  </si>
  <si>
    <t>Fort Thomas Independent</t>
  </si>
  <si>
    <t>177</t>
  </si>
  <si>
    <t>Frankfort Independent</t>
  </si>
  <si>
    <t>181</t>
  </si>
  <si>
    <t>Franklin County</t>
  </si>
  <si>
    <t>185</t>
  </si>
  <si>
    <t>Fulton County</t>
  </si>
  <si>
    <t>186</t>
  </si>
  <si>
    <t>Fulton Independent</t>
  </si>
  <si>
    <t>191</t>
  </si>
  <si>
    <t>Gallatin County</t>
  </si>
  <si>
    <t>195</t>
  </si>
  <si>
    <t>Garrard County</t>
  </si>
  <si>
    <t>197</t>
  </si>
  <si>
    <t>Glasgow Independent</t>
  </si>
  <si>
    <t>201</t>
  </si>
  <si>
    <t>Grant County</t>
  </si>
  <si>
    <t>205</t>
  </si>
  <si>
    <t>Graves County</t>
  </si>
  <si>
    <t>211</t>
  </si>
  <si>
    <t>Grayson County</t>
  </si>
  <si>
    <t>215</t>
  </si>
  <si>
    <t>Green County</t>
  </si>
  <si>
    <t>221</t>
  </si>
  <si>
    <t>Greenup County</t>
  </si>
  <si>
    <t>225</t>
  </si>
  <si>
    <t>Hancock County</t>
  </si>
  <si>
    <t>231</t>
  </si>
  <si>
    <t>Hardin County</t>
  </si>
  <si>
    <t>235</t>
  </si>
  <si>
    <t>Harlan County</t>
  </si>
  <si>
    <t>236</t>
  </si>
  <si>
    <t>Harlan Independent</t>
  </si>
  <si>
    <t>241</t>
  </si>
  <si>
    <t>Harrison County</t>
  </si>
  <si>
    <t>245</t>
  </si>
  <si>
    <t>Hart County</t>
  </si>
  <si>
    <t>246</t>
  </si>
  <si>
    <t>Hazard Independent</t>
  </si>
  <si>
    <t>251</t>
  </si>
  <si>
    <t>Henderson County</t>
  </si>
  <si>
    <t>255</t>
  </si>
  <si>
    <t>Henry County</t>
  </si>
  <si>
    <t>261</t>
  </si>
  <si>
    <t>Hickman County</t>
  </si>
  <si>
    <t>265</t>
  </si>
  <si>
    <t>Hopkins County</t>
  </si>
  <si>
    <t>271</t>
  </si>
  <si>
    <t>Jackson County</t>
  </si>
  <si>
    <t>272</t>
  </si>
  <si>
    <t>Jackson Independent</t>
  </si>
  <si>
    <t>275</t>
  </si>
  <si>
    <t>Jefferson County</t>
  </si>
  <si>
    <t>276</t>
  </si>
  <si>
    <t>Jenkins Independent</t>
  </si>
  <si>
    <t>281</t>
  </si>
  <si>
    <t>Jessamine County</t>
  </si>
  <si>
    <t>285</t>
  </si>
  <si>
    <t>Johnson County</t>
  </si>
  <si>
    <t>291</t>
  </si>
  <si>
    <t>Kenton County</t>
  </si>
  <si>
    <t>295</t>
  </si>
  <si>
    <t>Knott County</t>
  </si>
  <si>
    <t>301</t>
  </si>
  <si>
    <t>Knox County</t>
  </si>
  <si>
    <t>305</t>
  </si>
  <si>
    <t>Larue County</t>
  </si>
  <si>
    <t>311</t>
  </si>
  <si>
    <t>Laurel County</t>
  </si>
  <si>
    <t>315</t>
  </si>
  <si>
    <t>Lawrence County</t>
  </si>
  <si>
    <t>321</t>
  </si>
  <si>
    <t>Lee County</t>
  </si>
  <si>
    <t>325</t>
  </si>
  <si>
    <t>Leslie County</t>
  </si>
  <si>
    <t>331</t>
  </si>
  <si>
    <t>Letcher County</t>
  </si>
  <si>
    <t>335</t>
  </si>
  <si>
    <t>Lewis County</t>
  </si>
  <si>
    <t>341</t>
  </si>
  <si>
    <t>Lincoln County</t>
  </si>
  <si>
    <t>345</t>
  </si>
  <si>
    <t>Livingston County</t>
  </si>
  <si>
    <t>351</t>
  </si>
  <si>
    <t>Logan County</t>
  </si>
  <si>
    <t>354</t>
  </si>
  <si>
    <t>Ludlow Independent</t>
  </si>
  <si>
    <t>361</t>
  </si>
  <si>
    <t>Lyon County</t>
  </si>
  <si>
    <t>365</t>
  </si>
  <si>
    <t>Madison County</t>
  </si>
  <si>
    <t>371</t>
  </si>
  <si>
    <t>Magoffin County</t>
  </si>
  <si>
    <t>375</t>
  </si>
  <si>
    <t>Marion County</t>
  </si>
  <si>
    <t>381</t>
  </si>
  <si>
    <t>Marshall County</t>
  </si>
  <si>
    <t>385</t>
  </si>
  <si>
    <t>Martin County</t>
  </si>
  <si>
    <t>391</t>
  </si>
  <si>
    <t>Mason County</t>
  </si>
  <si>
    <t>392</t>
  </si>
  <si>
    <t>Mayfield Independent</t>
  </si>
  <si>
    <t>395</t>
  </si>
  <si>
    <t>McCracken County</t>
  </si>
  <si>
    <t>401</t>
  </si>
  <si>
    <t>McCreary County</t>
  </si>
  <si>
    <t>405</t>
  </si>
  <si>
    <t>McLean County</t>
  </si>
  <si>
    <t>411</t>
  </si>
  <si>
    <t>Meade County</t>
  </si>
  <si>
    <t>415</t>
  </si>
  <si>
    <t>Menifee County</t>
  </si>
  <si>
    <t>421</t>
  </si>
  <si>
    <t>Mercer County</t>
  </si>
  <si>
    <t>425</t>
  </si>
  <si>
    <t>Metcalfe County</t>
  </si>
  <si>
    <t>426</t>
  </si>
  <si>
    <t>Middlesboro Independent</t>
  </si>
  <si>
    <t>431</t>
  </si>
  <si>
    <t>Monroe County</t>
  </si>
  <si>
    <t>435</t>
  </si>
  <si>
    <t>Montgomery County</t>
  </si>
  <si>
    <t>441</t>
  </si>
  <si>
    <t>Morgan County</t>
  </si>
  <si>
    <t>445</t>
  </si>
  <si>
    <t>Muhlenberg County</t>
  </si>
  <si>
    <t>446</t>
  </si>
  <si>
    <t>Murray Independent</t>
  </si>
  <si>
    <t>451</t>
  </si>
  <si>
    <t>Nelson County</t>
  </si>
  <si>
    <t>452</t>
  </si>
  <si>
    <t>Newport Independent</t>
  </si>
  <si>
    <t>455</t>
  </si>
  <si>
    <t>Nicholas County</t>
  </si>
  <si>
    <t>461</t>
  </si>
  <si>
    <t>Ohio County</t>
  </si>
  <si>
    <t>465</t>
  </si>
  <si>
    <t>Oldham County</t>
  </si>
  <si>
    <t>471</t>
  </si>
  <si>
    <t>Owen County</t>
  </si>
  <si>
    <t>472</t>
  </si>
  <si>
    <t>Owensboro Independent</t>
  </si>
  <si>
    <t>475</t>
  </si>
  <si>
    <t>Owsley County</t>
  </si>
  <si>
    <t>476</t>
  </si>
  <si>
    <t>Paducah Independent</t>
  </si>
  <si>
    <t>477</t>
  </si>
  <si>
    <t>Paintsville Independent</t>
  </si>
  <si>
    <t>478</t>
  </si>
  <si>
    <t>Paris Independent</t>
  </si>
  <si>
    <t>481</t>
  </si>
  <si>
    <t>Pendleton County</t>
  </si>
  <si>
    <t>485</t>
  </si>
  <si>
    <t>Perry County</t>
  </si>
  <si>
    <t>491</t>
  </si>
  <si>
    <t>Pike County</t>
  </si>
  <si>
    <t>492</t>
  </si>
  <si>
    <t>Pikeville Independent</t>
  </si>
  <si>
    <t>493</t>
  </si>
  <si>
    <t>Pineville Independent</t>
  </si>
  <si>
    <t>495</t>
  </si>
  <si>
    <t>Powell County</t>
  </si>
  <si>
    <t>501</t>
  </si>
  <si>
    <t>Pulaski County</t>
  </si>
  <si>
    <t>502</t>
  </si>
  <si>
    <t>Raceland Independent</t>
  </si>
  <si>
    <t>505</t>
  </si>
  <si>
    <t>Robertson County</t>
  </si>
  <si>
    <t>511</t>
  </si>
  <si>
    <t>Rockcastle County</t>
  </si>
  <si>
    <t>515</t>
  </si>
  <si>
    <t>Rowan County</t>
  </si>
  <si>
    <t>521</t>
  </si>
  <si>
    <t>Russell County</t>
  </si>
  <si>
    <t>522</t>
  </si>
  <si>
    <t>Russell Independent</t>
  </si>
  <si>
    <t>523</t>
  </si>
  <si>
    <t>Russellville Independent</t>
  </si>
  <si>
    <t>524</t>
  </si>
  <si>
    <t>Science Hill Independent</t>
  </si>
  <si>
    <t>525</t>
  </si>
  <si>
    <t>Scott County</t>
  </si>
  <si>
    <t>531</t>
  </si>
  <si>
    <t>Shelby County</t>
  </si>
  <si>
    <t>535</t>
  </si>
  <si>
    <t>Simpson County</t>
  </si>
  <si>
    <t>536</t>
  </si>
  <si>
    <t>Somerset Independent</t>
  </si>
  <si>
    <t>537</t>
  </si>
  <si>
    <t>Southgate Independent</t>
  </si>
  <si>
    <t>541</t>
  </si>
  <si>
    <t>Spencer County</t>
  </si>
  <si>
    <t>545</t>
  </si>
  <si>
    <t>Taylor County</t>
  </si>
  <si>
    <t>551</t>
  </si>
  <si>
    <t>Todd County</t>
  </si>
  <si>
    <t>555</t>
  </si>
  <si>
    <t>Trigg County</t>
  </si>
  <si>
    <t>561</t>
  </si>
  <si>
    <t>Trimble County</t>
  </si>
  <si>
    <t>565</t>
  </si>
  <si>
    <t>Union County</t>
  </si>
  <si>
    <t>567</t>
  </si>
  <si>
    <t>Walton Verona Independent</t>
  </si>
  <si>
    <t>571</t>
  </si>
  <si>
    <t>Warren County</t>
  </si>
  <si>
    <t>575</t>
  </si>
  <si>
    <t>Washington County</t>
  </si>
  <si>
    <t>581</t>
  </si>
  <si>
    <t>Wayne County</t>
  </si>
  <si>
    <t>585</t>
  </si>
  <si>
    <t>Webster County</t>
  </si>
  <si>
    <t>591</t>
  </si>
  <si>
    <t>Whitley County</t>
  </si>
  <si>
    <t>592</t>
  </si>
  <si>
    <t>Williamsburg Independent</t>
  </si>
  <si>
    <t>593</t>
  </si>
  <si>
    <t>Williamstown Independent</t>
  </si>
  <si>
    <t>595</t>
  </si>
  <si>
    <t>Wolfe County</t>
  </si>
  <si>
    <t>601</t>
  </si>
  <si>
    <t>Woodford County</t>
  </si>
  <si>
    <t>HRA/Dental/ Vision</t>
  </si>
  <si>
    <t>Key Code:</t>
  </si>
  <si>
    <r>
      <rPr>
        <b/>
        <sz val="10"/>
        <color indexed="8"/>
        <rFont val="Arial"/>
        <family val="2"/>
      </rPr>
      <t>District #:</t>
    </r>
    <r>
      <rPr>
        <sz val="10"/>
        <color indexed="8"/>
        <rFont val="Arial"/>
        <family val="2"/>
      </rPr>
      <t xml:space="preserve">  District assigned KDE number</t>
    </r>
  </si>
  <si>
    <r>
      <rPr>
        <b/>
        <sz val="10"/>
        <color indexed="8"/>
        <rFont val="Arial"/>
        <family val="2"/>
      </rPr>
      <t>District Name:</t>
    </r>
    <r>
      <rPr>
        <sz val="10"/>
        <color indexed="8"/>
        <rFont val="Arial"/>
        <family val="2"/>
      </rPr>
      <t xml:space="preserve">  Name of district</t>
    </r>
  </si>
  <si>
    <t>Kentucky Department of Education</t>
  </si>
  <si>
    <t>Division of District Support</t>
  </si>
  <si>
    <t>District Financial Management Branch</t>
  </si>
  <si>
    <t>Total Payroll Related Payments</t>
  </si>
  <si>
    <t>Kentucky  Educational Network (KEN) services</t>
  </si>
  <si>
    <t>MUNIS Financial Mgt software and services</t>
  </si>
  <si>
    <t>McAfee Virus Protection software and services</t>
  </si>
  <si>
    <t>Total Technology Related Payments</t>
  </si>
  <si>
    <t>Total On Behalf Payments</t>
  </si>
  <si>
    <r>
      <t xml:space="preserve">Total Technology Related Payments: </t>
    </r>
    <r>
      <rPr>
        <sz val="10"/>
        <color indexed="8"/>
        <rFont val="Arial"/>
        <family val="2"/>
      </rPr>
      <t>KIDS provides the document for the software and services payments paid by the Kentucky Department of Education (KDE) on-behalf of local school districts.</t>
    </r>
    <r>
      <rPr>
        <b/>
        <sz val="10"/>
        <color indexed="8"/>
        <rFont val="Arial"/>
        <family val="2"/>
      </rPr>
      <t xml:space="preserve"> </t>
    </r>
  </si>
  <si>
    <r>
      <t xml:space="preserve">Kentucky  Educational Network (KEN) services: </t>
    </r>
    <r>
      <rPr>
        <sz val="10"/>
        <color indexed="8"/>
        <rFont val="Arial"/>
        <family val="2"/>
      </rPr>
      <t>Provided by KIDS as part of the Technology On-Behalf Payments.</t>
    </r>
    <r>
      <rPr>
        <b/>
        <sz val="10"/>
        <color indexed="8"/>
        <rFont val="Arial"/>
        <family val="2"/>
      </rPr>
      <t xml:space="preserve"> </t>
    </r>
  </si>
  <si>
    <r>
      <t xml:space="preserve">MUNIS Financial Mgt software and services: </t>
    </r>
    <r>
      <rPr>
        <sz val="10"/>
        <color indexed="8"/>
        <rFont val="Arial"/>
        <family val="2"/>
      </rPr>
      <t xml:space="preserve">Provided by KIDS as part of the Technology On-Behalf Payments. </t>
    </r>
  </si>
  <si>
    <r>
      <t xml:space="preserve">McAfee Virus Protection software and services: </t>
    </r>
    <r>
      <rPr>
        <sz val="10"/>
        <color indexed="8"/>
        <rFont val="Arial"/>
        <family val="2"/>
      </rPr>
      <t xml:space="preserve">Provided by KIDS as part of the Technology On-Behalf Payments. </t>
    </r>
  </si>
  <si>
    <r>
      <t xml:space="preserve">SFCC Debt Service Payments: </t>
    </r>
    <r>
      <rPr>
        <sz val="10"/>
        <color indexed="8"/>
        <rFont val="Arial"/>
        <family val="2"/>
      </rPr>
      <t>SFCC provides the document that consists of the debt service payments paid by SFCC on behalf of school districts.</t>
    </r>
  </si>
  <si>
    <t>`</t>
  </si>
  <si>
    <r>
      <rPr>
        <b/>
        <sz val="10"/>
        <color indexed="8"/>
        <rFont val="Arial"/>
        <family val="2"/>
      </rPr>
      <t>Source:</t>
    </r>
    <r>
      <rPr>
        <sz val="10"/>
        <color indexed="8"/>
        <rFont val="Arial"/>
        <family val="2"/>
      </rPr>
      <t xml:space="preserve"> On Behalf Payment Information from TRS, KHRIS, SFCC, KDE and KY School Districts' Federal Reimbursement Payments</t>
    </r>
  </si>
  <si>
    <t>Teachers' Retirement System Kentucky website</t>
  </si>
  <si>
    <t>Office of Finance &amp; Operations</t>
  </si>
  <si>
    <t>Totals</t>
  </si>
  <si>
    <t>5% OBP Threshold</t>
  </si>
  <si>
    <t>AT&amp;T Firewall Services</t>
  </si>
  <si>
    <r>
      <t xml:space="preserve">AT&amp;T Firewall Services: </t>
    </r>
    <r>
      <rPr>
        <sz val="10"/>
        <color indexed="8"/>
        <rFont val="Arial"/>
        <family val="2"/>
      </rPr>
      <t xml:space="preserve">Provided by KIDS as part of the Technology On-Behalf Payments. </t>
    </r>
  </si>
  <si>
    <t>TRS - GASB 68 - Schedule A</t>
  </si>
  <si>
    <r>
      <t xml:space="preserve">Total On Behalf Payments: </t>
    </r>
    <r>
      <rPr>
        <sz val="10"/>
        <color indexed="8"/>
        <rFont val="Arial"/>
        <family val="2"/>
      </rPr>
      <t xml:space="preserve">The Total On-Behalf Payments paid on-behalf of the school </t>
    </r>
  </si>
  <si>
    <t>Payments are received &amp; included in the payments.</t>
  </si>
  <si>
    <r>
      <rPr>
        <b/>
        <sz val="10"/>
        <color indexed="8"/>
        <rFont val="Arial"/>
        <family val="2"/>
      </rPr>
      <t>5% BOP Threshold:</t>
    </r>
    <r>
      <rPr>
        <sz val="10"/>
        <color indexed="8"/>
        <rFont val="Arial"/>
        <family val="2"/>
      </rPr>
      <t xml:space="preserve"> This is the threshold that the district has to meet.</t>
    </r>
  </si>
  <si>
    <t>Total TRS On Behalf Payments</t>
  </si>
  <si>
    <t>TRS - GASB 75
MIF Appendix A</t>
  </si>
  <si>
    <t>TRS - GASB 75
LIF Appendix A</t>
  </si>
  <si>
    <t>Life 
Insurance</t>
  </si>
  <si>
    <t>Health 
Insurance</t>
  </si>
  <si>
    <t>Administrative
Fee</t>
  </si>
  <si>
    <t>TRS - GASB 75 - MIF Appendix A</t>
  </si>
  <si>
    <t>TRS - GASB 75 - LIF Appendix A</t>
  </si>
  <si>
    <r>
      <rPr>
        <b/>
        <sz val="12"/>
        <color rgb="FF0000FF"/>
        <rFont val="Arial"/>
        <family val="2"/>
      </rPr>
      <t>NOTE:</t>
    </r>
    <r>
      <rPr>
        <sz val="10"/>
        <color rgb="FF0000FF"/>
        <rFont val="Arial"/>
        <family val="2"/>
      </rPr>
      <t xml:space="preserve"> </t>
    </r>
    <r>
      <rPr>
        <sz val="10"/>
        <color indexed="8"/>
        <rFont val="Arial"/>
        <family val="2"/>
      </rPr>
      <t>The final TRS On Behalf Payments comes from the "</t>
    </r>
    <r>
      <rPr>
        <sz val="10"/>
        <color rgb="FF0000FF"/>
        <rFont val="Arial"/>
        <family val="2"/>
      </rPr>
      <t>Schedule of Employer Allocations (Schedule A &amp; Appendix A)</t>
    </r>
    <r>
      <rPr>
        <sz val="10"/>
        <color indexed="8"/>
        <rFont val="Arial"/>
        <family val="2"/>
      </rPr>
      <t>" in the most recent "GASB 68 &amp; GASB 75- Auditor's Report as posted on the</t>
    </r>
  </si>
  <si>
    <t>SFCC Debt 
Service 
Payments</t>
  </si>
  <si>
    <t>KISTA 
Capital Lease Payments</t>
  </si>
  <si>
    <r>
      <rPr>
        <b/>
        <sz val="12"/>
        <color rgb="FF0000FF"/>
        <rFont val="Arial"/>
        <family val="2"/>
      </rPr>
      <t>NOTE:</t>
    </r>
    <r>
      <rPr>
        <b/>
        <sz val="10"/>
        <color indexed="8"/>
        <rFont val="Arial"/>
        <family val="2"/>
      </rPr>
      <t xml:space="preserve"> </t>
    </r>
    <r>
      <rPr>
        <sz val="10"/>
        <color rgb="FF000000"/>
        <rFont val="Arial"/>
        <family val="2"/>
      </rPr>
      <t>Individual</t>
    </r>
    <r>
      <rPr>
        <sz val="10"/>
        <color indexed="8"/>
        <rFont val="Arial"/>
        <family val="2"/>
      </rPr>
      <t xml:space="preserve"> reports are posted on the On Behalf Payments website for each item listed in this report.</t>
    </r>
  </si>
  <si>
    <r>
      <rPr>
        <b/>
        <sz val="10"/>
        <color indexed="8"/>
        <rFont val="Arial"/>
        <family val="2"/>
      </rPr>
      <t xml:space="preserve">TRS - GASB 75 - MIF Appendix A: </t>
    </r>
    <r>
      <rPr>
        <sz val="10"/>
        <color indexed="8"/>
        <rFont val="Arial"/>
        <family val="2"/>
      </rPr>
      <t>Teachers' Retirement System's On-Behalf Payment (</t>
    </r>
    <r>
      <rPr>
        <sz val="10"/>
        <color rgb="FF0000FF"/>
        <rFont val="Arial"/>
        <family val="2"/>
      </rPr>
      <t>NOTE:</t>
    </r>
    <r>
      <rPr>
        <sz val="10"/>
        <color indexed="8"/>
        <rFont val="Arial"/>
        <family val="2"/>
      </rPr>
      <t xml:space="preserve"> The Medical Insurance Fund (MIF) State Totals are from the "Appendix A" report)</t>
    </r>
  </si>
  <si>
    <r>
      <rPr>
        <b/>
        <sz val="10"/>
        <color indexed="8"/>
        <rFont val="Arial"/>
        <family val="2"/>
      </rPr>
      <t xml:space="preserve">TRS - GASB 75 - LIF Appendix A: </t>
    </r>
    <r>
      <rPr>
        <sz val="10"/>
        <color indexed="8"/>
        <rFont val="Arial"/>
        <family val="2"/>
      </rPr>
      <t>Teachers' Retirement System's On-Behalf Payment (</t>
    </r>
    <r>
      <rPr>
        <sz val="10"/>
        <color rgb="FF0000FF"/>
        <rFont val="Arial"/>
        <family val="2"/>
      </rPr>
      <t>NOTE:</t>
    </r>
    <r>
      <rPr>
        <sz val="10"/>
        <color indexed="8"/>
        <rFont val="Arial"/>
        <family val="2"/>
      </rPr>
      <t xml:space="preserve"> The Life Insurance Fund (LIF) State Totals are from the "Appendix A" report)</t>
    </r>
  </si>
  <si>
    <r>
      <rPr>
        <b/>
        <sz val="10"/>
        <color indexed="8"/>
        <rFont val="Arial"/>
        <family val="2"/>
      </rPr>
      <t>TRS - GASB 68 - Schedule A:</t>
    </r>
    <r>
      <rPr>
        <sz val="10"/>
        <color indexed="8"/>
        <rFont val="Arial"/>
        <family val="2"/>
      </rPr>
      <t xml:space="preserve">  Teachers' Retirement System's On-Behalf Payment (</t>
    </r>
    <r>
      <rPr>
        <sz val="10"/>
        <color rgb="FF0000FF"/>
        <rFont val="Arial"/>
        <family val="2"/>
      </rPr>
      <t>NOTE</t>
    </r>
    <r>
      <rPr>
        <sz val="10"/>
        <color indexed="8"/>
        <rFont val="Arial"/>
        <family val="2"/>
      </rPr>
      <t>: These totals are from the "Schedule A".)</t>
    </r>
  </si>
  <si>
    <r>
      <t xml:space="preserve">Health Insurance: </t>
    </r>
    <r>
      <rPr>
        <sz val="10"/>
        <color indexed="8"/>
        <rFont val="Arial"/>
        <family val="2"/>
      </rPr>
      <t>State payment for Health Insurance made on behalf of the school districts provided from KHRIS bill.</t>
    </r>
  </si>
  <si>
    <r>
      <t xml:space="preserve">Life Insurance:  </t>
    </r>
    <r>
      <rPr>
        <sz val="10"/>
        <color indexed="8"/>
        <rFont val="Arial"/>
        <family val="2"/>
      </rPr>
      <t>State payment for Life Insurance made on behalf of the school districts provided from KHRIS bill.</t>
    </r>
  </si>
  <si>
    <r>
      <t xml:space="preserve">Administrative Fee:  </t>
    </r>
    <r>
      <rPr>
        <sz val="10"/>
        <color indexed="8"/>
        <rFont val="Arial"/>
        <family val="2"/>
      </rPr>
      <t>State payment for Administrative Fees made on behalf of the school districts provided from KHRIS bill.</t>
    </r>
  </si>
  <si>
    <r>
      <t xml:space="preserve">HRA/Dental/Vision:  </t>
    </r>
    <r>
      <rPr>
        <sz val="10"/>
        <color indexed="8"/>
        <rFont val="Arial"/>
        <family val="2"/>
      </rPr>
      <t>State payment for HRA/Dental/Vision Premiums made on behalf of the school districts provided from KHRIS bill.</t>
    </r>
  </si>
  <si>
    <r>
      <t xml:space="preserve">Federal Reimbursement:  </t>
    </r>
    <r>
      <rPr>
        <sz val="10"/>
        <color rgb="FF000000"/>
        <rFont val="Arial"/>
        <family val="2"/>
      </rPr>
      <t xml:space="preserve">Totals paid for the </t>
    </r>
    <r>
      <rPr>
        <sz val="10"/>
        <color indexed="8"/>
        <rFont val="Arial"/>
        <family val="2"/>
      </rPr>
      <t>Federal Reimbursement for Health Benefits paid on behalf of the federally funded employees. (</t>
    </r>
    <r>
      <rPr>
        <sz val="10"/>
        <color rgb="FF0000FF"/>
        <rFont val="Arial"/>
        <family val="2"/>
      </rPr>
      <t>NOTE:</t>
    </r>
    <r>
      <rPr>
        <sz val="10"/>
        <color indexed="8"/>
        <rFont val="Arial"/>
        <family val="2"/>
      </rPr>
      <t xml:space="preserve"> The Federal Reimbursement amount is subtracted from the total Health Insurance, Life Insurance, Administrative Fee, and HRA/Dental/Vision amount)</t>
    </r>
  </si>
  <si>
    <r>
      <rPr>
        <b/>
        <sz val="10"/>
        <color indexed="8"/>
        <rFont val="Arial"/>
        <family val="2"/>
      </rPr>
      <t>Total Payroll Related Payments:</t>
    </r>
    <r>
      <rPr>
        <sz val="10"/>
        <color indexed="8"/>
        <rFont val="Arial"/>
        <family val="2"/>
      </rPr>
      <t xml:space="preserve"> This total includes the TRS, Health Insurance, Life Insurance, Administrative Fee,  HRA/Dental/Vision </t>
    </r>
    <r>
      <rPr>
        <b/>
        <sz val="10"/>
        <color rgb="FF000000"/>
        <rFont val="Arial"/>
        <family val="2"/>
      </rPr>
      <t>minus</t>
    </r>
    <r>
      <rPr>
        <sz val="10"/>
        <color indexed="8"/>
        <rFont val="Arial"/>
        <family val="2"/>
      </rPr>
      <t xml:space="preserve"> the Federal Reimbursement payments. </t>
    </r>
  </si>
  <si>
    <r>
      <t xml:space="preserve">Total On Behalf Payments: </t>
    </r>
    <r>
      <rPr>
        <sz val="10"/>
        <color indexed="8"/>
        <rFont val="Arial"/>
        <family val="2"/>
      </rPr>
      <t>The Total On-Behalf Payments paid on-behalf of the school districts and shall be reported in the Audited AFR/BS.</t>
    </r>
  </si>
  <si>
    <r>
      <t xml:space="preserve">KISTA Capital Lease Payments: </t>
    </r>
    <r>
      <rPr>
        <sz val="10"/>
        <color indexed="8"/>
        <rFont val="Arial"/>
        <family val="2"/>
      </rPr>
      <t>SFCC provides the document that consists of the KISTA energy savings capital leases payments paid by SFCC on-behalf of school districts. (</t>
    </r>
    <r>
      <rPr>
        <sz val="10"/>
        <color rgb="FF0000FF"/>
        <rFont val="Arial"/>
        <family val="2"/>
      </rPr>
      <t xml:space="preserve">NOTE: </t>
    </r>
    <r>
      <rPr>
        <sz val="10"/>
        <color indexed="8"/>
        <rFont val="Arial"/>
        <family val="2"/>
      </rPr>
      <t>There are no payments to report)</t>
    </r>
  </si>
  <si>
    <t>On Behalf Payments Summary Report FY2023-2024</t>
  </si>
  <si>
    <r>
      <rPr>
        <b/>
        <sz val="10"/>
        <color rgb="FF000000"/>
        <rFont val="Arial"/>
        <family val="2"/>
      </rPr>
      <t>KDE USE:</t>
    </r>
    <r>
      <rPr>
        <sz val="10"/>
        <color indexed="8"/>
        <rFont val="Arial"/>
        <family val="2"/>
      </rPr>
      <t xml:space="preserve"> F:\audits_trans\health_ins\On _behalf_Payments\FY2023-24 On-Behalf Payments</t>
    </r>
  </si>
  <si>
    <r>
      <rPr>
        <b/>
        <sz val="10"/>
        <color rgb="FF000000"/>
        <rFont val="Arial"/>
        <family val="2"/>
      </rPr>
      <t xml:space="preserve">NOTE: </t>
    </r>
    <r>
      <rPr>
        <sz val="10"/>
        <color indexed="8"/>
        <rFont val="Arial"/>
        <family val="2"/>
      </rPr>
      <t xml:space="preserve">The final TRS On Behalf Payments for FY22-23 comes from the "Schedule of Employer </t>
    </r>
  </si>
  <si>
    <t xml:space="preserve">Allocations" in the "GASB 68 Auditor's Report as of June 30, 2022" &amp; the "GASB 75 Auditor's </t>
  </si>
  <si>
    <t>Report as of June 30, 2022" as found on the</t>
  </si>
  <si>
    <t xml:space="preserve">districts and shall be reported in the FY2023 Audited AFR's, once the final TRS On Behalf </t>
  </si>
  <si>
    <r>
      <rPr>
        <b/>
        <sz val="10"/>
        <color indexed="8"/>
        <rFont val="Arial"/>
        <family val="2"/>
      </rPr>
      <t>Generated:</t>
    </r>
    <r>
      <rPr>
        <sz val="10"/>
        <color indexed="8"/>
        <rFont val="Arial"/>
        <family val="2"/>
      </rPr>
      <t xml:space="preserve"> 7/22/24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</si>
</sst>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2" x14ac:knownFonts="1"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9.85"/>
      <color indexed="8"/>
      <name val="Times New Roman"/>
      <family val="1"/>
    </font>
    <font>
      <sz val="10"/>
      <name val="Arial"/>
      <family val="2"/>
    </font>
    <font>
      <b/>
      <sz val="13.5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u/>
      <sz val="10"/>
      <color theme="10"/>
      <name val="MS Sans Serif"/>
      <family val="2"/>
    </font>
    <font>
      <sz val="10"/>
      <color theme="1"/>
      <name val="Arial"/>
      <family val="2"/>
    </font>
    <font>
      <b/>
      <sz val="12"/>
      <color rgb="FF0033CC"/>
      <name val="Arial"/>
      <family val="2"/>
    </font>
    <font>
      <sz val="12"/>
      <color rgb="FF0033CC"/>
      <name val="MS Sans Serif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b/>
      <sz val="13.5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MS Sans Serif"/>
      <family val="2"/>
    </font>
    <font>
      <sz val="11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4"/>
      <color indexed="8"/>
      <name val="Arial"/>
      <family val="2"/>
    </font>
    <font>
      <b/>
      <sz val="10"/>
      <color rgb="FF000000"/>
      <name val="Arial"/>
      <family val="2"/>
    </font>
    <font>
      <sz val="14"/>
      <color rgb="FFC00000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113">
    <xf numFmtId="0" fontId="0" fillId="0" borderId="0" xfId="0"/>
    <xf numFmtId="0" fontId="5" fillId="0" borderId="0" xfId="5" applyFont="1"/>
    <xf numFmtId="0" fontId="6" fillId="0" borderId="0" xfId="5" applyFont="1" applyAlignment="1">
      <alignment horizontal="center" wrapText="1"/>
    </xf>
    <xf numFmtId="0" fontId="6" fillId="0" borderId="0" xfId="5" applyFont="1"/>
    <xf numFmtId="43" fontId="7" fillId="0" borderId="0" xfId="2" applyFont="1" applyFill="1" applyBorder="1" applyAlignment="1" applyProtection="1"/>
    <xf numFmtId="0" fontId="3" fillId="0" borderId="1" xfId="6" applyFont="1" applyBorder="1"/>
    <xf numFmtId="43" fontId="5" fillId="0" borderId="0" xfId="0" applyNumberFormat="1" applyFont="1" applyAlignment="1">
      <alignment vertical="center"/>
    </xf>
    <xf numFmtId="43" fontId="5" fillId="0" borderId="0" xfId="2" applyFont="1" applyFill="1" applyBorder="1" applyAlignment="1" applyProtection="1"/>
    <xf numFmtId="44" fontId="5" fillId="0" borderId="1" xfId="0" applyNumberFormat="1" applyFont="1" applyBorder="1" applyAlignment="1">
      <alignment vertical="center"/>
    </xf>
    <xf numFmtId="0" fontId="0" fillId="0" borderId="0" xfId="0" applyAlignment="1">
      <alignment horizontal="left" indent="1"/>
    </xf>
    <xf numFmtId="0" fontId="6" fillId="0" borderId="0" xfId="5" applyFont="1" applyAlignment="1">
      <alignment horizontal="left" indent="1"/>
    </xf>
    <xf numFmtId="0" fontId="3" fillId="0" borderId="2" xfId="7" applyBorder="1" applyAlignment="1">
      <alignment horizontal="center"/>
    </xf>
    <xf numFmtId="0" fontId="6" fillId="0" borderId="3" xfId="5" applyFont="1" applyBorder="1"/>
    <xf numFmtId="0" fontId="5" fillId="0" borderId="0" xfId="5" applyFont="1" applyAlignment="1">
      <alignment horizontal="left" indent="1"/>
    </xf>
    <xf numFmtId="44" fontId="5" fillId="0" borderId="1" xfId="3" applyFont="1" applyFill="1" applyBorder="1" applyAlignment="1">
      <alignment horizontal="center" vertical="center"/>
    </xf>
    <xf numFmtId="44" fontId="5" fillId="0" borderId="5" xfId="1" applyNumberFormat="1" applyFont="1" applyFill="1" applyBorder="1" applyAlignment="1" applyProtection="1">
      <alignment horizontal="left"/>
    </xf>
    <xf numFmtId="44" fontId="5" fillId="0" borderId="1" xfId="1" applyNumberFormat="1" applyFont="1" applyFill="1" applyBorder="1" applyAlignment="1" applyProtection="1">
      <alignment horizontal="left"/>
    </xf>
    <xf numFmtId="0" fontId="10" fillId="0" borderId="0" xfId="5" applyFont="1"/>
    <xf numFmtId="0" fontId="11" fillId="0" borderId="0" xfId="0" applyFont="1"/>
    <xf numFmtId="0" fontId="4" fillId="0" borderId="4" xfId="5" applyFont="1" applyBorder="1" applyAlignment="1">
      <alignment horizontal="center" vertical="center"/>
    </xf>
    <xf numFmtId="44" fontId="5" fillId="0" borderId="1" xfId="0" applyNumberFormat="1" applyFont="1" applyBorder="1"/>
    <xf numFmtId="44" fontId="6" fillId="0" borderId="8" xfId="2" applyNumberFormat="1" applyFont="1" applyFill="1" applyBorder="1" applyAlignment="1" applyProtection="1"/>
    <xf numFmtId="44" fontId="6" fillId="0" borderId="8" xfId="0" applyNumberFormat="1" applyFont="1" applyBorder="1"/>
    <xf numFmtId="44" fontId="6" fillId="2" borderId="11" xfId="0" applyNumberFormat="1" applyFont="1" applyFill="1" applyBorder="1" applyAlignment="1">
      <alignment vertical="center"/>
    </xf>
    <xf numFmtId="44" fontId="6" fillId="2" borderId="11" xfId="2" applyNumberFormat="1" applyFont="1" applyFill="1" applyBorder="1" applyAlignment="1" applyProtection="1"/>
    <xf numFmtId="44" fontId="6" fillId="0" borderId="11" xfId="0" applyNumberFormat="1" applyFont="1" applyBorder="1"/>
    <xf numFmtId="44" fontId="6" fillId="0" borderId="7" xfId="1" applyNumberFormat="1" applyFont="1" applyFill="1" applyBorder="1" applyAlignment="1" applyProtection="1"/>
    <xf numFmtId="44" fontId="6" fillId="0" borderId="8" xfId="1" applyNumberFormat="1" applyFont="1" applyFill="1" applyBorder="1" applyAlignment="1" applyProtection="1"/>
    <xf numFmtId="44" fontId="6" fillId="0" borderId="10" xfId="1" applyNumberFormat="1" applyFont="1" applyFill="1" applyBorder="1" applyAlignment="1" applyProtection="1"/>
    <xf numFmtId="44" fontId="6" fillId="0" borderId="7" xfId="0" applyNumberFormat="1" applyFont="1" applyBorder="1"/>
    <xf numFmtId="0" fontId="6" fillId="0" borderId="4" xfId="5" applyFont="1" applyBorder="1" applyAlignment="1">
      <alignment horizontal="right"/>
    </xf>
    <xf numFmtId="0" fontId="3" fillId="0" borderId="12" xfId="7" applyBorder="1" applyAlignment="1">
      <alignment horizontal="center"/>
    </xf>
    <xf numFmtId="0" fontId="3" fillId="0" borderId="13" xfId="6" applyFont="1" applyBorder="1"/>
    <xf numFmtId="44" fontId="5" fillId="0" borderId="13" xfId="0" applyNumberFormat="1" applyFont="1" applyBorder="1"/>
    <xf numFmtId="44" fontId="5" fillId="0" borderId="13" xfId="3" applyFont="1" applyFill="1" applyBorder="1" applyAlignment="1">
      <alignment horizontal="center" vertical="center"/>
    </xf>
    <xf numFmtId="44" fontId="5" fillId="0" borderId="13" xfId="0" applyNumberFormat="1" applyFont="1" applyBorder="1" applyAlignment="1">
      <alignment vertical="center"/>
    </xf>
    <xf numFmtId="44" fontId="6" fillId="2" borderId="14" xfId="2" applyNumberFormat="1" applyFont="1" applyFill="1" applyBorder="1" applyAlignment="1" applyProtection="1"/>
    <xf numFmtId="44" fontId="5" fillId="0" borderId="15" xfId="1" applyNumberFormat="1" applyFont="1" applyFill="1" applyBorder="1" applyAlignment="1" applyProtection="1">
      <alignment horizontal="left"/>
    </xf>
    <xf numFmtId="44" fontId="5" fillId="0" borderId="13" xfId="1" applyNumberFormat="1" applyFont="1" applyFill="1" applyBorder="1" applyAlignment="1" applyProtection="1">
      <alignment horizontal="left"/>
    </xf>
    <xf numFmtId="44" fontId="9" fillId="0" borderId="13" xfId="0" applyNumberFormat="1" applyFont="1" applyBorder="1"/>
    <xf numFmtId="44" fontId="6" fillId="2" borderId="16" xfId="5" applyNumberFormat="1" applyFont="1" applyFill="1" applyBorder="1"/>
    <xf numFmtId="0" fontId="6" fillId="0" borderId="17" xfId="5" applyFont="1" applyBorder="1" applyAlignment="1">
      <alignment horizontal="center" wrapText="1"/>
    </xf>
    <xf numFmtId="0" fontId="6" fillId="0" borderId="8" xfId="5" applyFont="1" applyBorder="1" applyAlignment="1">
      <alignment horizontal="center" wrapText="1"/>
    </xf>
    <xf numFmtId="43" fontId="12" fillId="0" borderId="8" xfId="2" applyFont="1" applyFill="1" applyBorder="1" applyAlignment="1" applyProtection="1">
      <alignment horizontal="center" wrapText="1"/>
    </xf>
    <xf numFmtId="0" fontId="6" fillId="2" borderId="11" xfId="5" applyFont="1" applyFill="1" applyBorder="1" applyAlignment="1">
      <alignment horizontal="center" wrapText="1"/>
    </xf>
    <xf numFmtId="0" fontId="13" fillId="0" borderId="0" xfId="0" applyFont="1"/>
    <xf numFmtId="0" fontId="14" fillId="0" borderId="0" xfId="4" applyFont="1" applyAlignment="1">
      <alignment horizontal="left" indent="5"/>
    </xf>
    <xf numFmtId="0" fontId="15" fillId="0" borderId="4" xfId="5" applyFont="1" applyBorder="1" applyAlignment="1">
      <alignment horizontal="center" vertical="center"/>
    </xf>
    <xf numFmtId="44" fontId="17" fillId="0" borderId="13" xfId="0" applyNumberFormat="1" applyFont="1" applyBorder="1" applyAlignment="1">
      <alignment horizontal="left"/>
    </xf>
    <xf numFmtId="44" fontId="17" fillId="0" borderId="1" xfId="0" applyNumberFormat="1" applyFont="1" applyBorder="1" applyAlignment="1">
      <alignment horizontal="left"/>
    </xf>
    <xf numFmtId="44" fontId="17" fillId="0" borderId="6" xfId="0" applyNumberFormat="1" applyFont="1" applyBorder="1" applyAlignment="1">
      <alignment horizontal="left"/>
    </xf>
    <xf numFmtId="0" fontId="18" fillId="0" borderId="0" xfId="0" applyFont="1"/>
    <xf numFmtId="43" fontId="19" fillId="0" borderId="0" xfId="2" applyFont="1" applyFill="1" applyBorder="1" applyAlignment="1" applyProtection="1"/>
    <xf numFmtId="0" fontId="18" fillId="0" borderId="0" xfId="0" applyFont="1" applyAlignment="1">
      <alignment horizontal="left" indent="1"/>
    </xf>
    <xf numFmtId="0" fontId="21" fillId="0" borderId="0" xfId="5" applyFont="1"/>
    <xf numFmtId="0" fontId="22" fillId="0" borderId="0" xfId="4" applyFont="1" applyAlignment="1">
      <alignment horizontal="left"/>
    </xf>
    <xf numFmtId="0" fontId="23" fillId="0" borderId="17" xfId="5" applyFont="1" applyBorder="1" applyAlignment="1">
      <alignment horizontal="center" wrapText="1"/>
    </xf>
    <xf numFmtId="0" fontId="23" fillId="0" borderId="8" xfId="5" applyFont="1" applyBorder="1" applyAlignment="1">
      <alignment horizontal="center" wrapText="1"/>
    </xf>
    <xf numFmtId="0" fontId="23" fillId="2" borderId="18" xfId="5" applyFont="1" applyFill="1" applyBorder="1" applyAlignment="1">
      <alignment horizontal="center" wrapText="1"/>
    </xf>
    <xf numFmtId="0" fontId="24" fillId="0" borderId="11" xfId="5" applyFont="1" applyBorder="1" applyAlignment="1">
      <alignment horizontal="center" wrapText="1"/>
    </xf>
    <xf numFmtId="0" fontId="23" fillId="0" borderId="0" xfId="5" applyFont="1" applyAlignment="1">
      <alignment horizontal="center" wrapText="1"/>
    </xf>
    <xf numFmtId="0" fontId="25" fillId="0" borderId="12" xfId="7" applyFont="1" applyBorder="1" applyAlignment="1">
      <alignment horizontal="center"/>
    </xf>
    <xf numFmtId="0" fontId="25" fillId="0" borderId="13" xfId="6" applyFont="1" applyBorder="1"/>
    <xf numFmtId="44" fontId="23" fillId="2" borderId="19" xfId="5" applyNumberFormat="1" applyFont="1" applyFill="1" applyBorder="1"/>
    <xf numFmtId="44" fontId="26" fillId="0" borderId="13" xfId="5" applyNumberFormat="1" applyFont="1" applyBorder="1"/>
    <xf numFmtId="0" fontId="13" fillId="0" borderId="0" xfId="5" applyFont="1"/>
    <xf numFmtId="0" fontId="25" fillId="0" borderId="2" xfId="7" applyFont="1" applyBorder="1" applyAlignment="1">
      <alignment horizontal="center"/>
    </xf>
    <xf numFmtId="0" fontId="25" fillId="0" borderId="1" xfId="6" applyFont="1" applyBorder="1"/>
    <xf numFmtId="44" fontId="26" fillId="0" borderId="1" xfId="5" applyNumberFormat="1" applyFont="1" applyBorder="1"/>
    <xf numFmtId="44" fontId="13" fillId="0" borderId="0" xfId="5" applyNumberFormat="1" applyFont="1"/>
    <xf numFmtId="0" fontId="23" fillId="0" borderId="3" xfId="5" applyFont="1" applyBorder="1"/>
    <xf numFmtId="0" fontId="23" fillId="0" borderId="4" xfId="5" applyFont="1" applyBorder="1" applyAlignment="1">
      <alignment horizontal="right"/>
    </xf>
    <xf numFmtId="44" fontId="23" fillId="0" borderId="18" xfId="0" applyNumberFormat="1" applyFont="1" applyBorder="1"/>
    <xf numFmtId="44" fontId="24" fillId="0" borderId="1" xfId="5" applyNumberFormat="1" applyFont="1" applyBorder="1"/>
    <xf numFmtId="44" fontId="23" fillId="0" borderId="0" xfId="5" applyNumberFormat="1" applyFont="1"/>
    <xf numFmtId="0" fontId="23" fillId="0" borderId="0" xfId="5" applyFont="1"/>
    <xf numFmtId="0" fontId="0" fillId="0" borderId="0" xfId="0" applyAlignment="1">
      <alignment horizontal="left" wrapText="1" indent="1"/>
    </xf>
    <xf numFmtId="0" fontId="5" fillId="0" borderId="0" xfId="0" applyFont="1"/>
    <xf numFmtId="0" fontId="27" fillId="0" borderId="0" xfId="5" applyFont="1" applyAlignment="1">
      <alignment vertical="center"/>
    </xf>
    <xf numFmtId="0" fontId="5" fillId="0" borderId="0" xfId="5" applyFont="1" applyAlignment="1">
      <alignment horizontal="left" indent="2"/>
    </xf>
    <xf numFmtId="44" fontId="4" fillId="0" borderId="4" xfId="5" applyNumberFormat="1" applyFont="1" applyBorder="1" applyAlignment="1">
      <alignment horizontal="center" vertical="center"/>
    </xf>
    <xf numFmtId="44" fontId="7" fillId="0" borderId="0" xfId="2" applyNumberFormat="1" applyFont="1" applyFill="1" applyBorder="1" applyAlignment="1" applyProtection="1"/>
    <xf numFmtId="44" fontId="0" fillId="0" borderId="0" xfId="0" applyNumberFormat="1" applyAlignment="1">
      <alignment horizontal="left" indent="1"/>
    </xf>
    <xf numFmtId="0" fontId="4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29" fillId="0" borderId="4" xfId="5" applyFont="1" applyBorder="1" applyAlignment="1">
      <alignment horizontal="center" vertical="center"/>
    </xf>
    <xf numFmtId="0" fontId="6" fillId="0" borderId="1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43" fontId="12" fillId="0" borderId="8" xfId="2" applyFont="1" applyFill="1" applyBorder="1" applyAlignment="1" applyProtection="1">
      <alignment horizontal="center" vertical="center" wrapText="1"/>
    </xf>
    <xf numFmtId="43" fontId="6" fillId="0" borderId="8" xfId="2" applyFont="1" applyFill="1" applyBorder="1" applyAlignment="1" applyProtection="1">
      <alignment horizontal="center" vertical="center" wrapText="1"/>
    </xf>
    <xf numFmtId="44" fontId="6" fillId="0" borderId="8" xfId="2" applyNumberFormat="1" applyFont="1" applyFill="1" applyBorder="1" applyAlignment="1" applyProtection="1">
      <alignment horizontal="center" vertical="center" wrapText="1"/>
    </xf>
    <xf numFmtId="43" fontId="16" fillId="0" borderId="8" xfId="2" applyFont="1" applyFill="1" applyBorder="1" applyAlignment="1" applyProtection="1">
      <alignment horizontal="center" vertical="center" wrapText="1"/>
    </xf>
    <xf numFmtId="43" fontId="6" fillId="2" borderId="9" xfId="2" applyFont="1" applyFill="1" applyBorder="1" applyAlignment="1" applyProtection="1">
      <alignment horizontal="center" vertical="center" wrapText="1"/>
    </xf>
    <xf numFmtId="43" fontId="6" fillId="0" borderId="7" xfId="1" applyFont="1" applyFill="1" applyBorder="1" applyAlignment="1" applyProtection="1">
      <alignment horizontal="center" vertical="center" wrapText="1"/>
    </xf>
    <xf numFmtId="43" fontId="6" fillId="0" borderId="8" xfId="1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1" xfId="5" applyFont="1" applyBorder="1" applyAlignment="1">
      <alignment horizontal="center" vertical="center" wrapText="1"/>
    </xf>
    <xf numFmtId="0" fontId="6" fillId="2" borderId="11" xfId="5" applyFont="1" applyFill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44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43" fontId="6" fillId="2" borderId="20" xfId="0" applyNumberFormat="1" applyFont="1" applyFill="1" applyBorder="1" applyAlignment="1">
      <alignment vertical="center"/>
    </xf>
    <xf numFmtId="43" fontId="12" fillId="0" borderId="21" xfId="2" applyFont="1" applyFill="1" applyBorder="1" applyAlignment="1" applyProtection="1">
      <alignment horizontal="center" vertical="center" wrapText="1"/>
    </xf>
    <xf numFmtId="44" fontId="6" fillId="0" borderId="22" xfId="2" applyNumberFormat="1" applyFont="1" applyFill="1" applyBorder="1" applyAlignment="1" applyProtection="1"/>
    <xf numFmtId="44" fontId="31" fillId="3" borderId="1" xfId="3" applyFont="1" applyFill="1" applyBorder="1"/>
    <xf numFmtId="44" fontId="31" fillId="3" borderId="1" xfId="1" applyNumberFormat="1" applyFont="1" applyFill="1" applyBorder="1"/>
    <xf numFmtId="164" fontId="0" fillId="0" borderId="0" xfId="0" applyNumberFormat="1"/>
    <xf numFmtId="44" fontId="6" fillId="2" borderId="23" xfId="5" applyNumberFormat="1" applyFont="1" applyFill="1" applyBorder="1"/>
    <xf numFmtId="44" fontId="6" fillId="0" borderId="24" xfId="0" applyNumberFormat="1" applyFont="1" applyBorder="1"/>
    <xf numFmtId="0" fontId="6" fillId="0" borderId="25" xfId="5" applyFont="1" applyBorder="1" applyAlignment="1">
      <alignment horizontal="center" vertical="center" wrapText="1"/>
    </xf>
    <xf numFmtId="164" fontId="6" fillId="0" borderId="1" xfId="0" applyNumberFormat="1" applyFont="1" applyBorder="1"/>
  </cellXfs>
  <cellStyles count="11">
    <cellStyle name="Comma" xfId="1" builtinId="3"/>
    <cellStyle name="Comma 2" xfId="2" xr:uid="{00000000-0005-0000-0000-000001000000}"/>
    <cellStyle name="Currency" xfId="3" builtinId="4"/>
    <cellStyle name="Currency 2" xfId="8" xr:uid="{6F650A89-7623-4831-8FBC-9A1231B5D413}"/>
    <cellStyle name="Hyperlink" xfId="4" builtinId="8"/>
    <cellStyle name="Normal" xfId="0" builtinId="0"/>
    <cellStyle name="Normal 2" xfId="5" xr:uid="{00000000-0005-0000-0000-000005000000}"/>
    <cellStyle name="Normal 5" xfId="9" xr:uid="{8C3F67C9-E5AF-4712-9170-090B8287FADA}"/>
    <cellStyle name="Normal 5 3" xfId="10" xr:uid="{5D598C32-6330-48B5-B806-38FED911AA95}"/>
    <cellStyle name="Normal_2007-08_on_behalf_payments- draft" xfId="6" xr:uid="{00000000-0005-0000-0000-000006000000}"/>
    <cellStyle name="Normal_KTRS LSD ContributionsSHELL" xfId="7" xr:uid="{00000000-0005-0000-0000-00000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s.ky.gov/financial-reports-informatio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s.ky.gov/financial-reports-informatio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s.ky.gov/financial-reports-inform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6"/>
  <sheetViews>
    <sheetView tabSelected="1" zoomScale="124" zoomScaleNormal="124" workbookViewId="0">
      <pane xSplit="2" ySplit="3" topLeftCell="K62" activePane="bottomRight" state="frozen"/>
      <selection pane="topRight" activeCell="C1" sqref="C1"/>
      <selection pane="bottomLeft" activeCell="A3" sqref="A3"/>
      <selection pane="bottomRight" activeCell="B62" sqref="B62"/>
    </sheetView>
  </sheetViews>
  <sheetFormatPr defaultColWidth="9.33203125" defaultRowHeight="13.8" x14ac:dyDescent="0.25"/>
  <cols>
    <col min="1" max="1" width="7.6640625" style="1" customWidth="1"/>
    <col min="2" max="2" width="26.33203125" style="1" bestFit="1" customWidth="1"/>
    <col min="3" max="3" width="18.6640625" style="4" customWidth="1"/>
    <col min="4" max="4" width="16" style="4" customWidth="1"/>
    <col min="5" max="5" width="15.6640625" style="4" customWidth="1"/>
    <col min="6" max="6" width="16.88671875" style="7" customWidth="1"/>
    <col min="7" max="7" width="14.88671875" style="4" customWidth="1"/>
    <col min="8" max="8" width="15.109375" style="81" customWidth="1"/>
    <col min="9" max="9" width="15.6640625" style="4" customWidth="1"/>
    <col min="10" max="10" width="16.44140625" style="52" customWidth="1"/>
    <col min="11" max="11" width="18.109375" style="4" customWidth="1"/>
    <col min="12" max="12" width="15.33203125" style="1" customWidth="1"/>
    <col min="13" max="13" width="14.33203125" style="1" customWidth="1"/>
    <col min="14" max="14" width="15.44140625" style="1" customWidth="1"/>
    <col min="15" max="15" width="14.109375" style="1" bestFit="1" customWidth="1"/>
    <col min="16" max="16" width="15.44140625" style="1" customWidth="1"/>
    <col min="17" max="17" width="12.88671875" style="1" bestFit="1" customWidth="1"/>
    <col min="18" max="19" width="18.33203125" style="1" customWidth="1"/>
    <col min="20" max="16384" width="9.33203125" style="1"/>
  </cols>
  <sheetData>
    <row r="1" spans="1:19" ht="25.2" customHeight="1" x14ac:dyDescent="0.25">
      <c r="B1" s="83"/>
      <c r="C1" s="83"/>
      <c r="D1" s="83"/>
      <c r="E1" s="83"/>
      <c r="F1" s="83"/>
      <c r="G1" s="83"/>
      <c r="H1" s="83" t="s">
        <v>398</v>
      </c>
      <c r="J1" s="84"/>
      <c r="K1" s="84"/>
      <c r="L1" s="83"/>
      <c r="M1" s="83"/>
      <c r="N1" s="83"/>
      <c r="O1" s="83"/>
      <c r="P1" s="83"/>
      <c r="Q1" s="83"/>
      <c r="R1" s="83"/>
      <c r="S1" s="83"/>
    </row>
    <row r="2" spans="1:19" ht="9.6" customHeight="1" thickBot="1" x14ac:dyDescent="0.3">
      <c r="B2" s="19"/>
      <c r="C2" s="19"/>
      <c r="D2" s="19"/>
      <c r="E2" s="19"/>
      <c r="F2" s="19"/>
      <c r="G2" s="19"/>
      <c r="H2" s="80"/>
      <c r="I2" s="85"/>
      <c r="J2" s="47"/>
      <c r="K2" s="19"/>
      <c r="L2" s="19"/>
      <c r="M2" s="19"/>
      <c r="N2" s="19"/>
      <c r="O2" s="19"/>
      <c r="P2" s="19"/>
      <c r="Q2" s="19"/>
      <c r="R2" s="19"/>
      <c r="S2" s="19"/>
    </row>
    <row r="3" spans="1:19" s="98" customFormat="1" ht="53.4" thickBot="1" x14ac:dyDescent="0.3">
      <c r="A3" s="86" t="s">
        <v>0</v>
      </c>
      <c r="B3" s="87" t="s">
        <v>1</v>
      </c>
      <c r="C3" s="104" t="s">
        <v>371</v>
      </c>
      <c r="D3" s="88" t="s">
        <v>376</v>
      </c>
      <c r="E3" s="88" t="s">
        <v>377</v>
      </c>
      <c r="F3" s="89" t="s">
        <v>379</v>
      </c>
      <c r="G3" s="89" t="s">
        <v>378</v>
      </c>
      <c r="H3" s="90" t="s">
        <v>380</v>
      </c>
      <c r="I3" s="89" t="s">
        <v>345</v>
      </c>
      <c r="J3" s="91" t="s">
        <v>2</v>
      </c>
      <c r="K3" s="92" t="s">
        <v>352</v>
      </c>
      <c r="L3" s="93" t="s">
        <v>353</v>
      </c>
      <c r="M3" s="94" t="s">
        <v>369</v>
      </c>
      <c r="N3" s="94" t="s">
        <v>354</v>
      </c>
      <c r="O3" s="94" t="s">
        <v>355</v>
      </c>
      <c r="P3" s="95" t="s">
        <v>356</v>
      </c>
      <c r="Q3" s="96" t="s">
        <v>385</v>
      </c>
      <c r="R3" s="111" t="s">
        <v>384</v>
      </c>
      <c r="S3" s="97" t="s">
        <v>357</v>
      </c>
    </row>
    <row r="4" spans="1:19" ht="13.2" x14ac:dyDescent="0.25">
      <c r="A4" s="31" t="s">
        <v>3</v>
      </c>
      <c r="B4" s="32" t="s">
        <v>4</v>
      </c>
      <c r="C4" s="106">
        <v>3398899</v>
      </c>
      <c r="D4" s="33">
        <v>280236</v>
      </c>
      <c r="E4" s="33">
        <v>8866</v>
      </c>
      <c r="F4" s="34">
        <v>3914015.9199999981</v>
      </c>
      <c r="G4" s="35">
        <v>4595</v>
      </c>
      <c r="H4" s="35">
        <v>36740</v>
      </c>
      <c r="I4" s="35">
        <v>71925</v>
      </c>
      <c r="J4" s="48">
        <v>453248.70000000007</v>
      </c>
      <c r="K4" s="36">
        <f>(C4+D4+E4+F4+G4+H4+I4-J4)</f>
        <v>7262028.2199999979</v>
      </c>
      <c r="L4" s="37">
        <v>62550.75</v>
      </c>
      <c r="M4" s="37">
        <v>9150</v>
      </c>
      <c r="N4" s="38">
        <v>8313.08</v>
      </c>
      <c r="O4" s="38">
        <v>1662.22</v>
      </c>
      <c r="P4" s="103">
        <f t="shared" ref="P4:P67" si="0">SUM(L4:O4)</f>
        <v>81676.05</v>
      </c>
      <c r="Q4" s="39">
        <v>0</v>
      </c>
      <c r="R4" s="112">
        <v>930661.52</v>
      </c>
      <c r="S4" s="109">
        <f t="shared" ref="S4:S35" si="1">SUM(K4+P4+Q4+R4)</f>
        <v>8274365.7899999972</v>
      </c>
    </row>
    <row r="5" spans="1:19" ht="13.2" x14ac:dyDescent="0.25">
      <c r="A5" s="11" t="s">
        <v>5</v>
      </c>
      <c r="B5" s="5" t="s">
        <v>6</v>
      </c>
      <c r="C5" s="107">
        <v>3714380</v>
      </c>
      <c r="D5" s="20">
        <v>303871</v>
      </c>
      <c r="E5" s="20">
        <v>9614</v>
      </c>
      <c r="F5" s="14">
        <v>4098483.7299999949</v>
      </c>
      <c r="G5" s="8">
        <v>5267</v>
      </c>
      <c r="H5" s="8">
        <v>42116</v>
      </c>
      <c r="I5" s="8">
        <v>170800</v>
      </c>
      <c r="J5" s="49">
        <v>438023.43</v>
      </c>
      <c r="K5" s="36">
        <f t="shared" ref="K5:K68" si="2">(C5+D5+E5+F5+G5+H5+I5-J5)</f>
        <v>7906508.2999999952</v>
      </c>
      <c r="L5" s="15">
        <v>100473.25</v>
      </c>
      <c r="M5" s="15">
        <v>9150</v>
      </c>
      <c r="N5" s="16">
        <v>9869.09</v>
      </c>
      <c r="O5" s="16">
        <v>1973.34</v>
      </c>
      <c r="P5" s="103">
        <f t="shared" si="0"/>
        <v>121465.68</v>
      </c>
      <c r="Q5" s="39">
        <v>0</v>
      </c>
      <c r="R5" s="112">
        <v>389237.23</v>
      </c>
      <c r="S5" s="109">
        <f t="shared" si="1"/>
        <v>8417211.2099999953</v>
      </c>
    </row>
    <row r="6" spans="1:19" ht="13.2" x14ac:dyDescent="0.25">
      <c r="A6" s="11" t="s">
        <v>7</v>
      </c>
      <c r="B6" s="5" t="s">
        <v>8</v>
      </c>
      <c r="C6" s="107">
        <v>1215146</v>
      </c>
      <c r="D6" s="20">
        <v>100918</v>
      </c>
      <c r="E6" s="20">
        <v>3193</v>
      </c>
      <c r="F6" s="8">
        <v>837228.49000000022</v>
      </c>
      <c r="G6" s="8">
        <v>870</v>
      </c>
      <c r="H6" s="8">
        <v>6952</v>
      </c>
      <c r="I6" s="8">
        <v>13125</v>
      </c>
      <c r="J6" s="49">
        <v>0</v>
      </c>
      <c r="K6" s="36">
        <f t="shared" si="2"/>
        <v>2177432.4900000002</v>
      </c>
      <c r="L6" s="15">
        <v>32088.85</v>
      </c>
      <c r="M6" s="15">
        <v>9150</v>
      </c>
      <c r="N6" s="16">
        <v>1336.8799999999999</v>
      </c>
      <c r="O6" s="16">
        <v>267.31</v>
      </c>
      <c r="P6" s="103">
        <f t="shared" si="0"/>
        <v>42843.039999999994</v>
      </c>
      <c r="Q6" s="39">
        <v>0</v>
      </c>
      <c r="R6" s="112">
        <v>11932.5</v>
      </c>
      <c r="S6" s="109">
        <f t="shared" si="1"/>
        <v>2232208.0300000003</v>
      </c>
    </row>
    <row r="7" spans="1:19" ht="13.2" x14ac:dyDescent="0.25">
      <c r="A7" s="11" t="s">
        <v>9</v>
      </c>
      <c r="B7" s="5" t="s">
        <v>10</v>
      </c>
      <c r="C7" s="107">
        <v>5147989</v>
      </c>
      <c r="D7" s="20">
        <v>423173</v>
      </c>
      <c r="E7" s="20">
        <v>13388</v>
      </c>
      <c r="F7" s="8">
        <v>4263430.6999999983</v>
      </c>
      <c r="G7" s="8">
        <v>5624</v>
      </c>
      <c r="H7" s="8">
        <v>45364</v>
      </c>
      <c r="I7" s="8">
        <v>162487.5</v>
      </c>
      <c r="J7" s="49">
        <v>333688.15999999997</v>
      </c>
      <c r="K7" s="36">
        <f t="shared" si="2"/>
        <v>9727768.0399999991</v>
      </c>
      <c r="L7" s="15">
        <v>106476.01999999999</v>
      </c>
      <c r="M7" s="15">
        <v>10675</v>
      </c>
      <c r="N7" s="16">
        <v>11529.409999999998</v>
      </c>
      <c r="O7" s="16">
        <v>2305.33</v>
      </c>
      <c r="P7" s="103">
        <f t="shared" si="0"/>
        <v>130985.76</v>
      </c>
      <c r="Q7" s="39">
        <v>0</v>
      </c>
      <c r="R7" s="112">
        <v>370917.06999999995</v>
      </c>
      <c r="S7" s="109">
        <f t="shared" si="1"/>
        <v>10229670.869999999</v>
      </c>
    </row>
    <row r="8" spans="1:19" ht="13.2" x14ac:dyDescent="0.25">
      <c r="A8" s="11" t="s">
        <v>11</v>
      </c>
      <c r="B8" s="5" t="s">
        <v>12</v>
      </c>
      <c r="C8" s="107">
        <v>4253313</v>
      </c>
      <c r="D8" s="20">
        <v>349811</v>
      </c>
      <c r="E8" s="20">
        <v>11067</v>
      </c>
      <c r="F8" s="8">
        <v>4334331.8099999968</v>
      </c>
      <c r="G8" s="8">
        <v>6373</v>
      </c>
      <c r="H8" s="8">
        <v>51036</v>
      </c>
      <c r="I8" s="8">
        <v>280262.5</v>
      </c>
      <c r="J8" s="49">
        <v>687531.66</v>
      </c>
      <c r="K8" s="36">
        <f t="shared" si="2"/>
        <v>8598662.6499999966</v>
      </c>
      <c r="L8" s="15">
        <v>92288.510000000009</v>
      </c>
      <c r="M8" s="15">
        <v>10675</v>
      </c>
      <c r="N8" s="16">
        <v>9622.56</v>
      </c>
      <c r="O8" s="16">
        <v>1924.05</v>
      </c>
      <c r="P8" s="103">
        <f t="shared" si="0"/>
        <v>114510.12000000001</v>
      </c>
      <c r="Q8" s="39">
        <v>0</v>
      </c>
      <c r="R8" s="112">
        <v>544984.61</v>
      </c>
      <c r="S8" s="109">
        <f t="shared" si="1"/>
        <v>9258157.3799999952</v>
      </c>
    </row>
    <row r="9" spans="1:19" ht="13.2" x14ac:dyDescent="0.25">
      <c r="A9" s="11" t="s">
        <v>13</v>
      </c>
      <c r="B9" s="5" t="s">
        <v>14</v>
      </c>
      <c r="C9" s="107">
        <v>475109</v>
      </c>
      <c r="D9" s="20">
        <v>39046</v>
      </c>
      <c r="E9" s="20">
        <v>1235</v>
      </c>
      <c r="F9" s="8">
        <v>427840.26</v>
      </c>
      <c r="G9" s="8">
        <v>587</v>
      </c>
      <c r="H9" s="8">
        <v>4692</v>
      </c>
      <c r="I9" s="8">
        <v>17675</v>
      </c>
      <c r="J9" s="49">
        <v>40540.01</v>
      </c>
      <c r="K9" s="36">
        <f t="shared" si="2"/>
        <v>925644.25</v>
      </c>
      <c r="L9" s="15">
        <v>44258.270000000004</v>
      </c>
      <c r="M9" s="15">
        <v>10675</v>
      </c>
      <c r="N9" s="16">
        <v>960.18000000000006</v>
      </c>
      <c r="O9" s="16">
        <v>191.99</v>
      </c>
      <c r="P9" s="103">
        <f t="shared" si="0"/>
        <v>56085.440000000002</v>
      </c>
      <c r="Q9" s="39">
        <v>0</v>
      </c>
      <c r="R9" s="112">
        <v>299216.38999999996</v>
      </c>
      <c r="S9" s="109">
        <f t="shared" si="1"/>
        <v>1280946.0799999998</v>
      </c>
    </row>
    <row r="10" spans="1:19" ht="13.2" x14ac:dyDescent="0.25">
      <c r="A10" s="11" t="s">
        <v>15</v>
      </c>
      <c r="B10" s="5" t="s">
        <v>16</v>
      </c>
      <c r="C10" s="107">
        <v>1422857</v>
      </c>
      <c r="D10" s="20">
        <v>116484</v>
      </c>
      <c r="E10" s="20">
        <v>3685</v>
      </c>
      <c r="F10" s="8">
        <v>1548661.2699999991</v>
      </c>
      <c r="G10" s="8">
        <v>2060</v>
      </c>
      <c r="H10" s="8">
        <v>16464</v>
      </c>
      <c r="I10" s="8">
        <v>80150</v>
      </c>
      <c r="J10" s="49">
        <v>245181.41999999995</v>
      </c>
      <c r="K10" s="36">
        <f t="shared" si="2"/>
        <v>2945179.8499999992</v>
      </c>
      <c r="L10" s="15">
        <v>50882.450000000004</v>
      </c>
      <c r="M10" s="15">
        <v>10675</v>
      </c>
      <c r="N10" s="16">
        <v>3059.3300000000004</v>
      </c>
      <c r="O10" s="16">
        <v>611.72</v>
      </c>
      <c r="P10" s="103">
        <f t="shared" si="0"/>
        <v>65228.500000000007</v>
      </c>
      <c r="Q10" s="39">
        <v>0</v>
      </c>
      <c r="R10" s="112">
        <v>963538.35999999987</v>
      </c>
      <c r="S10" s="109">
        <f t="shared" si="1"/>
        <v>3973946.709999999</v>
      </c>
    </row>
    <row r="11" spans="1:19" ht="13.2" x14ac:dyDescent="0.25">
      <c r="A11" s="11" t="s">
        <v>17</v>
      </c>
      <c r="B11" s="5" t="s">
        <v>18</v>
      </c>
      <c r="C11" s="107">
        <v>856979</v>
      </c>
      <c r="D11" s="20">
        <v>70610</v>
      </c>
      <c r="E11" s="20">
        <v>2234</v>
      </c>
      <c r="F11" s="8">
        <v>813251.07000000018</v>
      </c>
      <c r="G11" s="8">
        <v>1007</v>
      </c>
      <c r="H11" s="8">
        <v>8032</v>
      </c>
      <c r="I11" s="8">
        <v>27037.5</v>
      </c>
      <c r="J11" s="49">
        <v>121658.25999999997</v>
      </c>
      <c r="K11" s="36">
        <f t="shared" si="2"/>
        <v>1657492.3100000003</v>
      </c>
      <c r="L11" s="15">
        <v>43714.41</v>
      </c>
      <c r="M11" s="15">
        <v>10675</v>
      </c>
      <c r="N11" s="16">
        <v>2106.6799999999998</v>
      </c>
      <c r="O11" s="16">
        <v>421.24</v>
      </c>
      <c r="P11" s="103">
        <f t="shared" si="0"/>
        <v>56917.33</v>
      </c>
      <c r="Q11" s="39">
        <v>0</v>
      </c>
      <c r="R11" s="112">
        <v>123970.81999999999</v>
      </c>
      <c r="S11" s="109">
        <f t="shared" si="1"/>
        <v>1838380.4600000004</v>
      </c>
    </row>
    <row r="12" spans="1:19" ht="13.2" x14ac:dyDescent="0.25">
      <c r="A12" s="11" t="s">
        <v>19</v>
      </c>
      <c r="B12" s="5" t="s">
        <v>20</v>
      </c>
      <c r="C12" s="107">
        <v>4553811</v>
      </c>
      <c r="D12" s="20">
        <v>374558</v>
      </c>
      <c r="E12" s="20">
        <v>11850</v>
      </c>
      <c r="F12" s="8">
        <v>3895471.0899999989</v>
      </c>
      <c r="G12" s="8">
        <v>5481</v>
      </c>
      <c r="H12" s="8">
        <v>43880</v>
      </c>
      <c r="I12" s="8">
        <v>200725</v>
      </c>
      <c r="J12" s="49">
        <v>207829.93000000002</v>
      </c>
      <c r="K12" s="36">
        <f t="shared" si="2"/>
        <v>8877946.1600000001</v>
      </c>
      <c r="L12" s="15">
        <v>62012.75</v>
      </c>
      <c r="M12" s="15">
        <v>10675</v>
      </c>
      <c r="N12" s="16">
        <v>7887.57</v>
      </c>
      <c r="O12" s="16">
        <v>1577.14</v>
      </c>
      <c r="P12" s="103">
        <f t="shared" si="0"/>
        <v>82152.460000000006</v>
      </c>
      <c r="Q12" s="39">
        <v>0</v>
      </c>
      <c r="R12" s="112">
        <v>110248.22</v>
      </c>
      <c r="S12" s="109">
        <f t="shared" si="1"/>
        <v>9070346.8400000017</v>
      </c>
    </row>
    <row r="13" spans="1:19" ht="13.2" x14ac:dyDescent="0.25">
      <c r="A13" s="11" t="s">
        <v>21</v>
      </c>
      <c r="B13" s="5" t="s">
        <v>22</v>
      </c>
      <c r="C13" s="107">
        <v>6538436</v>
      </c>
      <c r="D13" s="20">
        <v>536188</v>
      </c>
      <c r="E13" s="20">
        <v>16964</v>
      </c>
      <c r="F13" s="8">
        <v>7675838.5200000256</v>
      </c>
      <c r="G13" s="8">
        <v>9135</v>
      </c>
      <c r="H13" s="8">
        <v>72904</v>
      </c>
      <c r="I13" s="8">
        <v>237912.5</v>
      </c>
      <c r="J13" s="49">
        <v>950653.61</v>
      </c>
      <c r="K13" s="36">
        <f t="shared" si="2"/>
        <v>14136724.410000026</v>
      </c>
      <c r="L13" s="15">
        <v>96506.37</v>
      </c>
      <c r="M13" s="15">
        <v>10675</v>
      </c>
      <c r="N13" s="16">
        <v>15831.920000000002</v>
      </c>
      <c r="O13" s="16">
        <v>3165.62</v>
      </c>
      <c r="P13" s="103">
        <f t="shared" si="0"/>
        <v>126178.90999999999</v>
      </c>
      <c r="Q13" s="39">
        <v>0</v>
      </c>
      <c r="R13" s="112">
        <v>479359.90000000008</v>
      </c>
      <c r="S13" s="109">
        <f t="shared" si="1"/>
        <v>14742263.220000027</v>
      </c>
    </row>
    <row r="14" spans="1:19" ht="13.2" x14ac:dyDescent="0.25">
      <c r="A14" s="11" t="s">
        <v>23</v>
      </c>
      <c r="B14" s="5" t="s">
        <v>24</v>
      </c>
      <c r="C14" s="107">
        <v>2339811</v>
      </c>
      <c r="D14" s="20">
        <v>191679</v>
      </c>
      <c r="E14" s="20">
        <v>6064</v>
      </c>
      <c r="F14" s="8">
        <v>2408960.0199999972</v>
      </c>
      <c r="G14" s="8">
        <v>3515</v>
      </c>
      <c r="H14" s="8">
        <v>28088</v>
      </c>
      <c r="I14" s="8">
        <v>128275</v>
      </c>
      <c r="J14" s="49">
        <v>369334.72000000003</v>
      </c>
      <c r="K14" s="36">
        <f t="shared" si="2"/>
        <v>4737057.299999998</v>
      </c>
      <c r="L14" s="15">
        <v>55718.45</v>
      </c>
      <c r="M14" s="15">
        <v>10675</v>
      </c>
      <c r="N14" s="16">
        <v>5917.5299999999988</v>
      </c>
      <c r="O14" s="16">
        <v>1183.22</v>
      </c>
      <c r="P14" s="103">
        <f t="shared" si="0"/>
        <v>73494.2</v>
      </c>
      <c r="Q14" s="39">
        <v>0</v>
      </c>
      <c r="R14" s="112">
        <v>826300.62999999989</v>
      </c>
      <c r="S14" s="109">
        <f t="shared" si="1"/>
        <v>5636852.129999998</v>
      </c>
    </row>
    <row r="15" spans="1:19" ht="13.2" x14ac:dyDescent="0.25">
      <c r="A15" s="11" t="s">
        <v>25</v>
      </c>
      <c r="B15" s="5" t="s">
        <v>26</v>
      </c>
      <c r="C15" s="107">
        <v>2068493</v>
      </c>
      <c r="D15" s="20">
        <v>169082</v>
      </c>
      <c r="E15" s="20">
        <v>5349</v>
      </c>
      <c r="F15" s="8">
        <v>1498920.25</v>
      </c>
      <c r="G15" s="8">
        <v>1747</v>
      </c>
      <c r="H15" s="8">
        <v>13972</v>
      </c>
      <c r="I15" s="8">
        <v>49087.5</v>
      </c>
      <c r="J15" s="49">
        <v>115214.04000000001</v>
      </c>
      <c r="K15" s="36">
        <f t="shared" si="2"/>
        <v>3691436.71</v>
      </c>
      <c r="L15" s="15">
        <v>55948.039999999994</v>
      </c>
      <c r="M15" s="15">
        <v>10675</v>
      </c>
      <c r="N15" s="16">
        <v>4987.78</v>
      </c>
      <c r="O15" s="16">
        <v>997.31</v>
      </c>
      <c r="P15" s="103">
        <f t="shared" si="0"/>
        <v>72608.12999999999</v>
      </c>
      <c r="Q15" s="39">
        <v>0</v>
      </c>
      <c r="R15" s="112">
        <v>533596.1</v>
      </c>
      <c r="S15" s="109">
        <f t="shared" si="1"/>
        <v>4297640.9399999995</v>
      </c>
    </row>
    <row r="16" spans="1:19" ht="13.2" x14ac:dyDescent="0.25">
      <c r="A16" s="11" t="s">
        <v>27</v>
      </c>
      <c r="B16" s="5" t="s">
        <v>28</v>
      </c>
      <c r="C16" s="107">
        <v>2472553</v>
      </c>
      <c r="D16" s="20">
        <v>203013</v>
      </c>
      <c r="E16" s="20">
        <v>6423</v>
      </c>
      <c r="F16" s="8">
        <v>3807941.0399999977</v>
      </c>
      <c r="G16" s="8">
        <v>4997</v>
      </c>
      <c r="H16" s="8">
        <v>39932</v>
      </c>
      <c r="I16" s="8">
        <v>133175</v>
      </c>
      <c r="J16" s="49">
        <v>685662.19000000006</v>
      </c>
      <c r="K16" s="36">
        <f t="shared" si="2"/>
        <v>5982371.8499999968</v>
      </c>
      <c r="L16" s="15">
        <v>63391.61</v>
      </c>
      <c r="M16" s="15">
        <v>10675</v>
      </c>
      <c r="N16" s="16">
        <v>7292.2699999999995</v>
      </c>
      <c r="O16" s="16">
        <v>1458.1</v>
      </c>
      <c r="P16" s="103">
        <f t="shared" si="0"/>
        <v>82816.98000000001</v>
      </c>
      <c r="Q16" s="39">
        <v>0</v>
      </c>
      <c r="R16" s="112">
        <v>458343.64</v>
      </c>
      <c r="S16" s="109">
        <f t="shared" si="1"/>
        <v>6523532.4699999969</v>
      </c>
    </row>
    <row r="17" spans="1:19" ht="13.2" x14ac:dyDescent="0.25">
      <c r="A17" s="11" t="s">
        <v>29</v>
      </c>
      <c r="B17" s="5" t="s">
        <v>30</v>
      </c>
      <c r="C17" s="107">
        <v>1125426</v>
      </c>
      <c r="D17" s="20">
        <v>92834</v>
      </c>
      <c r="E17" s="20">
        <v>2937</v>
      </c>
      <c r="F17" s="8">
        <v>923372.03</v>
      </c>
      <c r="G17" s="8">
        <v>1219</v>
      </c>
      <c r="H17" s="8">
        <v>9712</v>
      </c>
      <c r="I17" s="8">
        <v>32287.5</v>
      </c>
      <c r="J17" s="49">
        <v>55202.77</v>
      </c>
      <c r="K17" s="36">
        <f t="shared" si="2"/>
        <v>2132584.7600000002</v>
      </c>
      <c r="L17" s="15">
        <v>43840.039999999994</v>
      </c>
      <c r="M17" s="15">
        <v>10675</v>
      </c>
      <c r="N17" s="16">
        <v>1913.2600000000002</v>
      </c>
      <c r="O17" s="16">
        <v>382.56</v>
      </c>
      <c r="P17" s="103">
        <f t="shared" si="0"/>
        <v>56810.859999999993</v>
      </c>
      <c r="Q17" s="39">
        <v>0</v>
      </c>
      <c r="R17" s="112">
        <v>110081.18000000001</v>
      </c>
      <c r="S17" s="109">
        <f t="shared" si="1"/>
        <v>2299476.8000000003</v>
      </c>
    </row>
    <row r="18" spans="1:19" ht="13.2" x14ac:dyDescent="0.25">
      <c r="A18" s="11" t="s">
        <v>31</v>
      </c>
      <c r="B18" s="5" t="s">
        <v>32</v>
      </c>
      <c r="C18" s="107">
        <v>1883345</v>
      </c>
      <c r="D18" s="20">
        <v>153808</v>
      </c>
      <c r="E18" s="20">
        <v>4866</v>
      </c>
      <c r="F18" s="8">
        <v>1556809.3099999989</v>
      </c>
      <c r="G18" s="8">
        <v>2031</v>
      </c>
      <c r="H18" s="8">
        <v>16216</v>
      </c>
      <c r="I18" s="8">
        <v>53112.5</v>
      </c>
      <c r="J18" s="49">
        <v>161280.46</v>
      </c>
      <c r="K18" s="36">
        <f t="shared" si="2"/>
        <v>3508907.3499999987</v>
      </c>
      <c r="L18" s="15">
        <v>51564.41</v>
      </c>
      <c r="M18" s="15">
        <v>10675</v>
      </c>
      <c r="N18" s="16">
        <v>3237.6199999999994</v>
      </c>
      <c r="O18" s="16">
        <v>647.37</v>
      </c>
      <c r="P18" s="103">
        <f t="shared" si="0"/>
        <v>66124.400000000009</v>
      </c>
      <c r="Q18" s="39">
        <v>0</v>
      </c>
      <c r="R18" s="112">
        <v>227228.34000000003</v>
      </c>
      <c r="S18" s="109">
        <f t="shared" si="1"/>
        <v>3802260.0899999985</v>
      </c>
    </row>
    <row r="19" spans="1:19" ht="13.2" x14ac:dyDescent="0.25">
      <c r="A19" s="11" t="s">
        <v>33</v>
      </c>
      <c r="B19" s="5" t="s">
        <v>34</v>
      </c>
      <c r="C19" s="107">
        <v>33716900</v>
      </c>
      <c r="D19" s="20">
        <v>2765071</v>
      </c>
      <c r="E19" s="20">
        <v>87482</v>
      </c>
      <c r="F19" s="8">
        <v>25731387.349999953</v>
      </c>
      <c r="G19" s="8">
        <v>33612</v>
      </c>
      <c r="H19" s="8">
        <v>268664.14</v>
      </c>
      <c r="I19" s="8">
        <v>1069512.5</v>
      </c>
      <c r="J19" s="49">
        <v>880653.92</v>
      </c>
      <c r="K19" s="36">
        <f t="shared" si="2"/>
        <v>62791975.069999948</v>
      </c>
      <c r="L19" s="15">
        <v>144835.93</v>
      </c>
      <c r="M19" s="15">
        <v>10675</v>
      </c>
      <c r="N19" s="16">
        <v>64872.450000000004</v>
      </c>
      <c r="O19" s="16">
        <v>12971.37</v>
      </c>
      <c r="P19" s="103">
        <f t="shared" si="0"/>
        <v>233354.75</v>
      </c>
      <c r="Q19" s="39">
        <v>0</v>
      </c>
      <c r="R19" s="112">
        <v>777927.08000000007</v>
      </c>
      <c r="S19" s="109">
        <f t="shared" si="1"/>
        <v>63803256.899999946</v>
      </c>
    </row>
    <row r="20" spans="1:19" ht="13.2" x14ac:dyDescent="0.25">
      <c r="A20" s="11" t="s">
        <v>35</v>
      </c>
      <c r="B20" s="5" t="s">
        <v>36</v>
      </c>
      <c r="C20" s="107">
        <v>3526339</v>
      </c>
      <c r="D20" s="20">
        <v>286627</v>
      </c>
      <c r="E20" s="20">
        <v>9068</v>
      </c>
      <c r="F20" s="8">
        <v>3680315.24</v>
      </c>
      <c r="G20" s="8">
        <v>4855</v>
      </c>
      <c r="H20" s="8">
        <v>38860</v>
      </c>
      <c r="I20" s="8">
        <v>163100</v>
      </c>
      <c r="J20" s="49">
        <v>542446.42999999993</v>
      </c>
      <c r="K20" s="36">
        <f t="shared" si="2"/>
        <v>7166717.8100000005</v>
      </c>
      <c r="L20" s="15">
        <v>64248.039999999994</v>
      </c>
      <c r="M20" s="15">
        <v>10675</v>
      </c>
      <c r="N20" s="16">
        <v>7975.7400000000007</v>
      </c>
      <c r="O20" s="16">
        <v>1594.76</v>
      </c>
      <c r="P20" s="103">
        <f t="shared" si="0"/>
        <v>84493.54</v>
      </c>
      <c r="Q20" s="39">
        <v>0</v>
      </c>
      <c r="R20" s="112">
        <v>241756.31000000003</v>
      </c>
      <c r="S20" s="109">
        <f t="shared" si="1"/>
        <v>7492967.6600000001</v>
      </c>
    </row>
    <row r="21" spans="1:19" ht="13.2" x14ac:dyDescent="0.25">
      <c r="A21" s="11" t="s">
        <v>37</v>
      </c>
      <c r="B21" s="5" t="s">
        <v>38</v>
      </c>
      <c r="C21" s="107">
        <v>6022744</v>
      </c>
      <c r="D21" s="20">
        <v>493834</v>
      </c>
      <c r="E21" s="20">
        <v>15624</v>
      </c>
      <c r="F21" s="8">
        <v>5956003.9199999999</v>
      </c>
      <c r="G21" s="8">
        <v>7573</v>
      </c>
      <c r="H21" s="8">
        <v>60496</v>
      </c>
      <c r="I21" s="8">
        <v>223737.5</v>
      </c>
      <c r="J21" s="49">
        <v>439670.84</v>
      </c>
      <c r="K21" s="36">
        <f t="shared" si="2"/>
        <v>12340341.58</v>
      </c>
      <c r="L21" s="15">
        <v>84088.51</v>
      </c>
      <c r="M21" s="15">
        <v>10675</v>
      </c>
      <c r="N21" s="16">
        <v>14115.07</v>
      </c>
      <c r="O21" s="16">
        <v>2822.33</v>
      </c>
      <c r="P21" s="103">
        <f t="shared" si="0"/>
        <v>111700.90999999999</v>
      </c>
      <c r="Q21" s="39">
        <v>0</v>
      </c>
      <c r="R21" s="112">
        <v>403106.61</v>
      </c>
      <c r="S21" s="109">
        <f t="shared" si="1"/>
        <v>12855149.1</v>
      </c>
    </row>
    <row r="22" spans="1:19" ht="13.2" x14ac:dyDescent="0.25">
      <c r="A22" s="11" t="s">
        <v>39</v>
      </c>
      <c r="B22" s="5" t="s">
        <v>40</v>
      </c>
      <c r="C22" s="107">
        <v>4877073</v>
      </c>
      <c r="D22" s="20">
        <v>402625</v>
      </c>
      <c r="E22" s="20">
        <v>12738</v>
      </c>
      <c r="F22" s="8">
        <v>4840785.6499999929</v>
      </c>
      <c r="G22" s="8">
        <v>7370</v>
      </c>
      <c r="H22" s="8">
        <v>58856</v>
      </c>
      <c r="I22" s="8">
        <v>338187.5</v>
      </c>
      <c r="J22" s="49">
        <v>801087.64000000013</v>
      </c>
      <c r="K22" s="36">
        <f t="shared" si="2"/>
        <v>9736547.5099999923</v>
      </c>
      <c r="L22" s="15">
        <v>66264.179999999993</v>
      </c>
      <c r="M22" s="15">
        <v>10675</v>
      </c>
      <c r="N22" s="16">
        <v>9155.74</v>
      </c>
      <c r="O22" s="16">
        <v>1830.71</v>
      </c>
      <c r="P22" s="103">
        <f t="shared" si="0"/>
        <v>87925.63</v>
      </c>
      <c r="Q22" s="39">
        <v>0</v>
      </c>
      <c r="R22" s="112">
        <v>1817869.38</v>
      </c>
      <c r="S22" s="109">
        <f t="shared" si="1"/>
        <v>11642342.519999992</v>
      </c>
    </row>
    <row r="23" spans="1:19" ht="13.2" x14ac:dyDescent="0.25">
      <c r="A23" s="11" t="s">
        <v>41</v>
      </c>
      <c r="B23" s="5" t="s">
        <v>42</v>
      </c>
      <c r="C23" s="107">
        <v>4770291</v>
      </c>
      <c r="D23" s="20">
        <v>387429</v>
      </c>
      <c r="E23" s="20">
        <v>12258</v>
      </c>
      <c r="F23" s="8">
        <v>3764034.4499999983</v>
      </c>
      <c r="G23" s="8">
        <v>4500</v>
      </c>
      <c r="H23" s="8">
        <v>35880</v>
      </c>
      <c r="I23" s="8">
        <v>120837.5</v>
      </c>
      <c r="J23" s="49">
        <v>122133.76000000001</v>
      </c>
      <c r="K23" s="36">
        <f t="shared" si="2"/>
        <v>8973096.1899999995</v>
      </c>
      <c r="L23" s="15">
        <v>66264.179999999993</v>
      </c>
      <c r="M23" s="15">
        <v>10675</v>
      </c>
      <c r="N23" s="16">
        <v>9134.49</v>
      </c>
      <c r="O23" s="16">
        <v>1826.46</v>
      </c>
      <c r="P23" s="103">
        <f t="shared" si="0"/>
        <v>87900.13</v>
      </c>
      <c r="Q23" s="39">
        <v>0</v>
      </c>
      <c r="R23" s="112">
        <v>1405471.4200000002</v>
      </c>
      <c r="S23" s="109">
        <f t="shared" si="1"/>
        <v>10466467.74</v>
      </c>
    </row>
    <row r="24" spans="1:19" ht="13.2" x14ac:dyDescent="0.25">
      <c r="A24" s="11" t="s">
        <v>43</v>
      </c>
      <c r="B24" s="5" t="s">
        <v>44</v>
      </c>
      <c r="C24" s="107">
        <v>1617117</v>
      </c>
      <c r="D24" s="20">
        <v>132365</v>
      </c>
      <c r="E24" s="20">
        <v>4188</v>
      </c>
      <c r="F24" s="8">
        <v>1483643.3399999996</v>
      </c>
      <c r="G24" s="8">
        <v>2104</v>
      </c>
      <c r="H24" s="8">
        <v>16824</v>
      </c>
      <c r="I24" s="8">
        <v>84087.5</v>
      </c>
      <c r="J24" s="49">
        <v>55193.869999999995</v>
      </c>
      <c r="K24" s="36">
        <f t="shared" si="2"/>
        <v>3285134.9699999997</v>
      </c>
      <c r="L24" s="15">
        <v>50727.89</v>
      </c>
      <c r="M24" s="15">
        <v>10675</v>
      </c>
      <c r="N24" s="16">
        <v>3596.8399999999997</v>
      </c>
      <c r="O24" s="16">
        <v>719.2</v>
      </c>
      <c r="P24" s="103">
        <f t="shared" si="0"/>
        <v>65718.929999999993</v>
      </c>
      <c r="Q24" s="39">
        <v>0</v>
      </c>
      <c r="R24" s="112">
        <v>78614.44</v>
      </c>
      <c r="S24" s="109">
        <f t="shared" si="1"/>
        <v>3429468.34</v>
      </c>
    </row>
    <row r="25" spans="1:19" ht="13.2" x14ac:dyDescent="0.25">
      <c r="A25" s="11" t="s">
        <v>45</v>
      </c>
      <c r="B25" s="5" t="s">
        <v>46</v>
      </c>
      <c r="C25" s="107">
        <v>2239358</v>
      </c>
      <c r="D25" s="20">
        <v>184768</v>
      </c>
      <c r="E25" s="20">
        <v>5846</v>
      </c>
      <c r="F25" s="8">
        <v>2229692.3699999978</v>
      </c>
      <c r="G25" s="8">
        <v>3322</v>
      </c>
      <c r="H25" s="8">
        <v>27024</v>
      </c>
      <c r="I25" s="8">
        <v>113400</v>
      </c>
      <c r="J25" s="49">
        <v>390072.03</v>
      </c>
      <c r="K25" s="36">
        <f t="shared" si="2"/>
        <v>4413338.3399999971</v>
      </c>
      <c r="L25" s="15">
        <v>60983.86</v>
      </c>
      <c r="M25" s="15">
        <v>10675</v>
      </c>
      <c r="N25" s="16">
        <v>5156.8899999999994</v>
      </c>
      <c r="O25" s="16">
        <v>1031.1300000000001</v>
      </c>
      <c r="P25" s="103">
        <f t="shared" si="0"/>
        <v>77846.880000000005</v>
      </c>
      <c r="Q25" s="39">
        <v>0</v>
      </c>
      <c r="R25" s="112">
        <v>388589.57000000007</v>
      </c>
      <c r="S25" s="109">
        <f t="shared" si="1"/>
        <v>4879774.7899999972</v>
      </c>
    </row>
    <row r="26" spans="1:19" ht="13.2" x14ac:dyDescent="0.25">
      <c r="A26" s="11" t="s">
        <v>47</v>
      </c>
      <c r="B26" s="5" t="s">
        <v>48</v>
      </c>
      <c r="C26" s="107">
        <v>3327184</v>
      </c>
      <c r="D26" s="20">
        <v>272752</v>
      </c>
      <c r="E26" s="20">
        <v>8629</v>
      </c>
      <c r="F26" s="8">
        <v>3763370.3899999964</v>
      </c>
      <c r="G26" s="8">
        <v>4898</v>
      </c>
      <c r="H26" s="8">
        <v>39112</v>
      </c>
      <c r="I26" s="8">
        <v>172112.5</v>
      </c>
      <c r="J26" s="49">
        <v>483489.08999999997</v>
      </c>
      <c r="K26" s="36">
        <f t="shared" si="2"/>
        <v>7104568.799999997</v>
      </c>
      <c r="L26" s="15">
        <v>62343.199999999997</v>
      </c>
      <c r="M26" s="15">
        <v>10675</v>
      </c>
      <c r="N26" s="16">
        <v>8293.26</v>
      </c>
      <c r="O26" s="16">
        <v>1658.26</v>
      </c>
      <c r="P26" s="103">
        <f t="shared" si="0"/>
        <v>82969.719999999987</v>
      </c>
      <c r="Q26" s="39">
        <v>0</v>
      </c>
      <c r="R26" s="112">
        <v>1409441.52</v>
      </c>
      <c r="S26" s="109">
        <f t="shared" si="1"/>
        <v>8596980.0399999972</v>
      </c>
    </row>
    <row r="27" spans="1:19" ht="13.2" x14ac:dyDescent="0.25">
      <c r="A27" s="11" t="s">
        <v>49</v>
      </c>
      <c r="B27" s="5" t="s">
        <v>50</v>
      </c>
      <c r="C27" s="107">
        <v>18392718</v>
      </c>
      <c r="D27" s="20">
        <v>1497864</v>
      </c>
      <c r="E27" s="20">
        <v>47390</v>
      </c>
      <c r="F27" s="8">
        <v>14199433.780000089</v>
      </c>
      <c r="G27" s="8">
        <v>20015</v>
      </c>
      <c r="H27" s="8">
        <v>160080</v>
      </c>
      <c r="I27" s="8">
        <v>770763.5</v>
      </c>
      <c r="J27" s="49">
        <v>1095609.6499999999</v>
      </c>
      <c r="K27" s="36">
        <f t="shared" si="2"/>
        <v>33992654.630000092</v>
      </c>
      <c r="L27" s="15">
        <v>135903.53</v>
      </c>
      <c r="M27" s="15">
        <v>10675</v>
      </c>
      <c r="N27" s="16">
        <v>40289.089999999997</v>
      </c>
      <c r="O27" s="16">
        <v>8055.88</v>
      </c>
      <c r="P27" s="103">
        <f t="shared" si="0"/>
        <v>194923.5</v>
      </c>
      <c r="Q27" s="39">
        <v>0</v>
      </c>
      <c r="R27" s="112">
        <v>900649.49999999988</v>
      </c>
      <c r="S27" s="109">
        <f t="shared" si="1"/>
        <v>35088227.630000092</v>
      </c>
    </row>
    <row r="28" spans="1:19" ht="13.2" x14ac:dyDescent="0.25">
      <c r="A28" s="11" t="s">
        <v>51</v>
      </c>
      <c r="B28" s="5" t="s">
        <v>52</v>
      </c>
      <c r="C28" s="107">
        <v>857162</v>
      </c>
      <c r="D28" s="20">
        <v>70382</v>
      </c>
      <c r="E28" s="20">
        <v>2227</v>
      </c>
      <c r="F28" s="8">
        <v>685469.15000000014</v>
      </c>
      <c r="G28" s="8">
        <v>880</v>
      </c>
      <c r="H28" s="8">
        <v>7024</v>
      </c>
      <c r="I28" s="8">
        <v>25287.5</v>
      </c>
      <c r="J28" s="49">
        <v>24539.990000000005</v>
      </c>
      <c r="K28" s="36">
        <f t="shared" si="2"/>
        <v>1623891.6600000001</v>
      </c>
      <c r="L28" s="15">
        <v>49926.170000000006</v>
      </c>
      <c r="M28" s="15">
        <v>10675</v>
      </c>
      <c r="N28" s="16">
        <v>1551.2900000000002</v>
      </c>
      <c r="O28" s="16">
        <v>310.18</v>
      </c>
      <c r="P28" s="103">
        <f t="shared" si="0"/>
        <v>62462.640000000007</v>
      </c>
      <c r="Q28" s="39">
        <v>0</v>
      </c>
      <c r="R28" s="112">
        <v>30158.6</v>
      </c>
      <c r="S28" s="109">
        <f t="shared" si="1"/>
        <v>1716512.9000000001</v>
      </c>
    </row>
    <row r="29" spans="1:19" ht="13.2" x14ac:dyDescent="0.25">
      <c r="A29" s="11" t="s">
        <v>53</v>
      </c>
      <c r="B29" s="5" t="s">
        <v>54</v>
      </c>
      <c r="C29" s="107">
        <v>2685318</v>
      </c>
      <c r="D29" s="20">
        <v>219005</v>
      </c>
      <c r="E29" s="20">
        <v>6929</v>
      </c>
      <c r="F29" s="8">
        <v>3022347.1099999985</v>
      </c>
      <c r="G29" s="8">
        <v>3635</v>
      </c>
      <c r="H29" s="8">
        <v>29248</v>
      </c>
      <c r="I29" s="8">
        <v>99925</v>
      </c>
      <c r="J29" s="49">
        <v>256955.55000000005</v>
      </c>
      <c r="K29" s="36">
        <f t="shared" si="2"/>
        <v>5809451.5599999987</v>
      </c>
      <c r="L29" s="15">
        <v>62550.75</v>
      </c>
      <c r="M29" s="15">
        <v>10675</v>
      </c>
      <c r="N29" s="16">
        <v>6780</v>
      </c>
      <c r="O29" s="16">
        <v>1355.67</v>
      </c>
      <c r="P29" s="103">
        <f t="shared" si="0"/>
        <v>81361.42</v>
      </c>
      <c r="Q29" s="39">
        <v>0</v>
      </c>
      <c r="R29" s="112">
        <v>636013.42000000016</v>
      </c>
      <c r="S29" s="109">
        <f t="shared" si="1"/>
        <v>6526826.3999999985</v>
      </c>
    </row>
    <row r="30" spans="1:19" ht="13.2" x14ac:dyDescent="0.25">
      <c r="A30" s="11" t="s">
        <v>55</v>
      </c>
      <c r="B30" s="5" t="s">
        <v>56</v>
      </c>
      <c r="C30" s="107">
        <v>2069748</v>
      </c>
      <c r="D30" s="20">
        <v>169757</v>
      </c>
      <c r="E30" s="20">
        <v>5371</v>
      </c>
      <c r="F30" s="8">
        <v>2517305.7499999981</v>
      </c>
      <c r="G30" s="8">
        <v>3145</v>
      </c>
      <c r="H30" s="8">
        <v>25080</v>
      </c>
      <c r="I30" s="8">
        <v>94237.5</v>
      </c>
      <c r="J30" s="49">
        <v>240872.26</v>
      </c>
      <c r="K30" s="36">
        <f t="shared" si="2"/>
        <v>4643771.9899999984</v>
      </c>
      <c r="L30" s="15">
        <v>62550.75</v>
      </c>
      <c r="M30" s="15">
        <v>10675</v>
      </c>
      <c r="N30" s="16">
        <v>5771.18</v>
      </c>
      <c r="O30" s="16">
        <v>1153.96</v>
      </c>
      <c r="P30" s="103">
        <f t="shared" si="0"/>
        <v>80150.89</v>
      </c>
      <c r="Q30" s="39">
        <v>0</v>
      </c>
      <c r="R30" s="112">
        <v>137257.4</v>
      </c>
      <c r="S30" s="109">
        <f t="shared" si="1"/>
        <v>4861180.2799999984</v>
      </c>
    </row>
    <row r="31" spans="1:19" ht="13.2" x14ac:dyDescent="0.25">
      <c r="A31" s="11" t="s">
        <v>57</v>
      </c>
      <c r="B31" s="5" t="s">
        <v>58</v>
      </c>
      <c r="C31" s="107">
        <v>4140929</v>
      </c>
      <c r="D31" s="20">
        <v>339229</v>
      </c>
      <c r="E31" s="20">
        <v>10733</v>
      </c>
      <c r="F31" s="8">
        <v>4556658.049999997</v>
      </c>
      <c r="G31" s="8">
        <v>5088</v>
      </c>
      <c r="H31" s="8">
        <v>40708</v>
      </c>
      <c r="I31" s="8">
        <v>114537.5</v>
      </c>
      <c r="J31" s="49">
        <v>561818.97</v>
      </c>
      <c r="K31" s="36">
        <f t="shared" si="2"/>
        <v>8646063.5799999963</v>
      </c>
      <c r="L31" s="15">
        <v>66650.75</v>
      </c>
      <c r="M31" s="15">
        <v>10675</v>
      </c>
      <c r="N31" s="16">
        <v>9701.77</v>
      </c>
      <c r="O31" s="16">
        <v>1939.89</v>
      </c>
      <c r="P31" s="103">
        <f t="shared" si="0"/>
        <v>88967.41</v>
      </c>
      <c r="Q31" s="39">
        <v>0</v>
      </c>
      <c r="R31" s="112">
        <v>282913.57</v>
      </c>
      <c r="S31" s="109">
        <f t="shared" si="1"/>
        <v>9017944.5599999968</v>
      </c>
    </row>
    <row r="32" spans="1:19" ht="13.2" x14ac:dyDescent="0.25">
      <c r="A32" s="11" t="s">
        <v>59</v>
      </c>
      <c r="B32" s="5" t="s">
        <v>60</v>
      </c>
      <c r="C32" s="107">
        <v>7511530</v>
      </c>
      <c r="D32" s="20">
        <v>613438</v>
      </c>
      <c r="E32" s="20">
        <v>19408</v>
      </c>
      <c r="F32" s="8">
        <v>6608102.7900000047</v>
      </c>
      <c r="G32" s="8">
        <v>8757</v>
      </c>
      <c r="H32" s="8">
        <v>69996</v>
      </c>
      <c r="I32" s="8">
        <v>291375</v>
      </c>
      <c r="J32" s="49">
        <v>540441.47</v>
      </c>
      <c r="K32" s="36">
        <f t="shared" si="2"/>
        <v>14582165.320000004</v>
      </c>
      <c r="L32" s="15">
        <v>81492.990000000005</v>
      </c>
      <c r="M32" s="15">
        <v>10675</v>
      </c>
      <c r="N32" s="16">
        <v>16485.610000000004</v>
      </c>
      <c r="O32" s="16">
        <v>3296.33</v>
      </c>
      <c r="P32" s="103">
        <f t="shared" si="0"/>
        <v>111949.93000000001</v>
      </c>
      <c r="Q32" s="39">
        <v>0</v>
      </c>
      <c r="R32" s="112">
        <v>1178318.0000000002</v>
      </c>
      <c r="S32" s="109">
        <f t="shared" si="1"/>
        <v>15872433.250000004</v>
      </c>
    </row>
    <row r="33" spans="1:19" ht="13.2" x14ac:dyDescent="0.25">
      <c r="A33" s="11" t="s">
        <v>61</v>
      </c>
      <c r="B33" s="5" t="s">
        <v>62</v>
      </c>
      <c r="C33" s="107">
        <v>1743114</v>
      </c>
      <c r="D33" s="20">
        <v>142212</v>
      </c>
      <c r="E33" s="20">
        <v>4499</v>
      </c>
      <c r="F33" s="8">
        <v>1912775.7199999993</v>
      </c>
      <c r="G33" s="8">
        <v>2253</v>
      </c>
      <c r="H33" s="8">
        <v>18052</v>
      </c>
      <c r="I33" s="8">
        <v>55300</v>
      </c>
      <c r="J33" s="49">
        <v>283627.02</v>
      </c>
      <c r="K33" s="36">
        <f t="shared" si="2"/>
        <v>3594578.6999999993</v>
      </c>
      <c r="L33" s="15">
        <v>54977.37</v>
      </c>
      <c r="M33" s="15">
        <v>10675</v>
      </c>
      <c r="N33" s="16">
        <v>3904.6000000000004</v>
      </c>
      <c r="O33" s="16">
        <v>780.73</v>
      </c>
      <c r="P33" s="103">
        <f t="shared" si="0"/>
        <v>70337.7</v>
      </c>
      <c r="Q33" s="39">
        <v>0</v>
      </c>
      <c r="R33" s="112">
        <v>467649.42</v>
      </c>
      <c r="S33" s="109">
        <f t="shared" si="1"/>
        <v>4132565.8199999994</v>
      </c>
    </row>
    <row r="34" spans="1:19" ht="13.2" x14ac:dyDescent="0.25">
      <c r="A34" s="11" t="s">
        <v>63</v>
      </c>
      <c r="B34" s="5" t="s">
        <v>64</v>
      </c>
      <c r="C34" s="107">
        <v>964135</v>
      </c>
      <c r="D34" s="20">
        <v>79426</v>
      </c>
      <c r="E34" s="20">
        <v>2513</v>
      </c>
      <c r="F34" s="8">
        <v>1131084.0399999998</v>
      </c>
      <c r="G34" s="8">
        <v>1455</v>
      </c>
      <c r="H34" s="8">
        <v>11632</v>
      </c>
      <c r="I34" s="8">
        <v>53637.5</v>
      </c>
      <c r="J34" s="49">
        <v>111860.41999999998</v>
      </c>
      <c r="K34" s="36">
        <f t="shared" si="2"/>
        <v>2132022.12</v>
      </c>
      <c r="L34" s="15">
        <v>50626.29</v>
      </c>
      <c r="M34" s="15">
        <v>10675</v>
      </c>
      <c r="N34" s="16">
        <v>2237.2799999999997</v>
      </c>
      <c r="O34" s="16">
        <v>447.35</v>
      </c>
      <c r="P34" s="103">
        <f t="shared" si="0"/>
        <v>63985.919999999998</v>
      </c>
      <c r="Q34" s="39">
        <v>0</v>
      </c>
      <c r="R34" s="112">
        <v>799911.49</v>
      </c>
      <c r="S34" s="109">
        <f t="shared" si="1"/>
        <v>2995919.5300000003</v>
      </c>
    </row>
    <row r="35" spans="1:19" ht="13.2" x14ac:dyDescent="0.25">
      <c r="A35" s="11" t="s">
        <v>65</v>
      </c>
      <c r="B35" s="5" t="s">
        <v>66</v>
      </c>
      <c r="C35" s="107">
        <v>2765387</v>
      </c>
      <c r="D35" s="20">
        <v>226087</v>
      </c>
      <c r="E35" s="20">
        <v>7153</v>
      </c>
      <c r="F35" s="8">
        <v>2554965.8299999968</v>
      </c>
      <c r="G35" s="8">
        <v>3973.02</v>
      </c>
      <c r="H35" s="8">
        <v>31704</v>
      </c>
      <c r="I35" s="8">
        <v>160912.5</v>
      </c>
      <c r="J35" s="49">
        <v>545203.12</v>
      </c>
      <c r="K35" s="36">
        <f t="shared" si="2"/>
        <v>5204979.2299999958</v>
      </c>
      <c r="L35" s="15">
        <v>63114.18</v>
      </c>
      <c r="M35" s="15">
        <v>10675</v>
      </c>
      <c r="N35" s="16">
        <v>5878.97</v>
      </c>
      <c r="O35" s="16">
        <v>1175.51</v>
      </c>
      <c r="P35" s="103">
        <f t="shared" si="0"/>
        <v>80843.659999999989</v>
      </c>
      <c r="Q35" s="39">
        <v>0</v>
      </c>
      <c r="R35" s="112">
        <v>490627.2</v>
      </c>
      <c r="S35" s="109">
        <f t="shared" si="1"/>
        <v>5776450.0899999961</v>
      </c>
    </row>
    <row r="36" spans="1:19" ht="13.2" x14ac:dyDescent="0.25">
      <c r="A36" s="11" t="s">
        <v>67</v>
      </c>
      <c r="B36" s="5" t="s">
        <v>68</v>
      </c>
      <c r="C36" s="107">
        <v>5154386</v>
      </c>
      <c r="D36" s="20">
        <v>423896</v>
      </c>
      <c r="E36" s="20">
        <v>13411</v>
      </c>
      <c r="F36" s="8">
        <v>5413472.8299999973</v>
      </c>
      <c r="G36" s="8">
        <v>7899</v>
      </c>
      <c r="H36" s="8">
        <v>63068</v>
      </c>
      <c r="I36" s="8">
        <v>282537.5</v>
      </c>
      <c r="J36" s="49">
        <v>306803.64</v>
      </c>
      <c r="K36" s="36">
        <f t="shared" si="2"/>
        <v>11051866.689999998</v>
      </c>
      <c r="L36" s="15">
        <v>105366.35</v>
      </c>
      <c r="M36" s="15">
        <v>10675</v>
      </c>
      <c r="N36" s="16">
        <v>12554.410000000002</v>
      </c>
      <c r="O36" s="16">
        <v>2510.2800000000002</v>
      </c>
      <c r="P36" s="103">
        <f t="shared" si="0"/>
        <v>131106.04</v>
      </c>
      <c r="Q36" s="39">
        <v>0</v>
      </c>
      <c r="R36" s="112">
        <v>585326.69999999995</v>
      </c>
      <c r="S36" s="109">
        <f t="shared" ref="S36:S67" si="3">SUM(K36+P36+Q36+R36)</f>
        <v>11768299.429999996</v>
      </c>
    </row>
    <row r="37" spans="1:19" ht="13.2" x14ac:dyDescent="0.25">
      <c r="A37" s="11" t="s">
        <v>69</v>
      </c>
      <c r="B37" s="5" t="s">
        <v>70</v>
      </c>
      <c r="C37" s="107">
        <v>2482402</v>
      </c>
      <c r="D37" s="20">
        <v>203808</v>
      </c>
      <c r="E37" s="20">
        <v>6448</v>
      </c>
      <c r="F37" s="8">
        <v>3297401.3999999966</v>
      </c>
      <c r="G37" s="8">
        <v>4432</v>
      </c>
      <c r="H37" s="8">
        <v>35395.17</v>
      </c>
      <c r="I37" s="8">
        <v>118387.5</v>
      </c>
      <c r="J37" s="49">
        <v>686017.5</v>
      </c>
      <c r="K37" s="36">
        <f t="shared" si="2"/>
        <v>5462256.5699999966</v>
      </c>
      <c r="L37" s="15">
        <v>62550.75</v>
      </c>
      <c r="M37" s="15">
        <v>10675</v>
      </c>
      <c r="N37" s="16">
        <v>6903.5500000000011</v>
      </c>
      <c r="O37" s="16">
        <v>1380.38</v>
      </c>
      <c r="P37" s="103">
        <f t="shared" si="0"/>
        <v>81509.680000000008</v>
      </c>
      <c r="Q37" s="39">
        <v>0</v>
      </c>
      <c r="R37" s="112">
        <v>1262618.3799999999</v>
      </c>
      <c r="S37" s="109">
        <f t="shared" si="3"/>
        <v>6806384.6299999962</v>
      </c>
    </row>
    <row r="38" spans="1:19" ht="13.2" x14ac:dyDescent="0.25">
      <c r="A38" s="11" t="s">
        <v>71</v>
      </c>
      <c r="B38" s="5" t="s">
        <v>72</v>
      </c>
      <c r="C38" s="107">
        <v>1100730</v>
      </c>
      <c r="D38" s="20">
        <v>90583</v>
      </c>
      <c r="E38" s="20">
        <v>2866</v>
      </c>
      <c r="F38" s="8">
        <v>1114354.96</v>
      </c>
      <c r="G38" s="8">
        <v>1444</v>
      </c>
      <c r="H38" s="8">
        <v>11516</v>
      </c>
      <c r="I38" s="8">
        <v>37975</v>
      </c>
      <c r="J38" s="49">
        <v>196161.44999999998</v>
      </c>
      <c r="K38" s="36">
        <f t="shared" si="2"/>
        <v>2163307.5099999998</v>
      </c>
      <c r="L38" s="15">
        <v>51305.97</v>
      </c>
      <c r="M38" s="15">
        <v>10675</v>
      </c>
      <c r="N38" s="16">
        <v>1920.58</v>
      </c>
      <c r="O38" s="16">
        <v>384.02</v>
      </c>
      <c r="P38" s="103">
        <f t="shared" si="0"/>
        <v>64285.57</v>
      </c>
      <c r="Q38" s="39">
        <v>0</v>
      </c>
      <c r="R38" s="112">
        <v>68971.839999999997</v>
      </c>
      <c r="S38" s="109">
        <f t="shared" si="3"/>
        <v>2296564.9199999995</v>
      </c>
    </row>
    <row r="39" spans="1:19" ht="13.2" x14ac:dyDescent="0.25">
      <c r="A39" s="11" t="s">
        <v>73</v>
      </c>
      <c r="B39" s="5" t="s">
        <v>74</v>
      </c>
      <c r="C39" s="107">
        <v>9463942</v>
      </c>
      <c r="D39" s="20">
        <v>782743</v>
      </c>
      <c r="E39" s="20">
        <v>24765</v>
      </c>
      <c r="F39" s="8">
        <v>10048430.570000073</v>
      </c>
      <c r="G39" s="8">
        <v>14077</v>
      </c>
      <c r="H39" s="8">
        <v>112376</v>
      </c>
      <c r="I39" s="8">
        <v>537783</v>
      </c>
      <c r="J39" s="49">
        <v>1319134.2400000002</v>
      </c>
      <c r="K39" s="36">
        <f t="shared" si="2"/>
        <v>19664982.330000073</v>
      </c>
      <c r="L39" s="15">
        <v>98366.35</v>
      </c>
      <c r="M39" s="15">
        <v>10675</v>
      </c>
      <c r="N39" s="16">
        <v>25906.360000000004</v>
      </c>
      <c r="O39" s="16">
        <v>5180.03</v>
      </c>
      <c r="P39" s="103">
        <f t="shared" si="0"/>
        <v>140127.74000000002</v>
      </c>
      <c r="Q39" s="39">
        <v>0</v>
      </c>
      <c r="R39" s="112">
        <v>1134389.3699999999</v>
      </c>
      <c r="S39" s="109">
        <f t="shared" si="3"/>
        <v>20939499.440000072</v>
      </c>
    </row>
    <row r="40" spans="1:19" ht="13.2" x14ac:dyDescent="0.25">
      <c r="A40" s="11" t="s">
        <v>75</v>
      </c>
      <c r="B40" s="5" t="s">
        <v>76</v>
      </c>
      <c r="C40" s="107">
        <v>7484966</v>
      </c>
      <c r="D40" s="20">
        <v>610614</v>
      </c>
      <c r="E40" s="20">
        <v>19319</v>
      </c>
      <c r="F40" s="8">
        <v>6828895.4000000041</v>
      </c>
      <c r="G40" s="8">
        <v>9899</v>
      </c>
      <c r="H40" s="8">
        <v>79168</v>
      </c>
      <c r="I40" s="8">
        <v>424900</v>
      </c>
      <c r="J40" s="49">
        <v>878203.64999999991</v>
      </c>
      <c r="K40" s="36">
        <f t="shared" si="2"/>
        <v>14579557.750000004</v>
      </c>
      <c r="L40" s="15">
        <v>100551.26999999999</v>
      </c>
      <c r="M40" s="15">
        <v>10675</v>
      </c>
      <c r="N40" s="16">
        <v>15965.53</v>
      </c>
      <c r="O40" s="16">
        <v>3192.34</v>
      </c>
      <c r="P40" s="103">
        <f t="shared" si="0"/>
        <v>130384.13999999998</v>
      </c>
      <c r="Q40" s="39">
        <v>0</v>
      </c>
      <c r="R40" s="112">
        <v>1368168.9</v>
      </c>
      <c r="S40" s="109">
        <f t="shared" si="3"/>
        <v>16078110.790000005</v>
      </c>
    </row>
    <row r="41" spans="1:19" ht="13.2" x14ac:dyDescent="0.25">
      <c r="A41" s="11" t="s">
        <v>77</v>
      </c>
      <c r="B41" s="5" t="s">
        <v>78</v>
      </c>
      <c r="C41" s="107">
        <v>3853306</v>
      </c>
      <c r="D41" s="20">
        <v>314133</v>
      </c>
      <c r="E41" s="20">
        <v>9939</v>
      </c>
      <c r="F41" s="8">
        <v>4115035.8499999968</v>
      </c>
      <c r="G41" s="8">
        <v>6162</v>
      </c>
      <c r="H41" s="8">
        <v>49296</v>
      </c>
      <c r="I41" s="8">
        <v>271242.90000000002</v>
      </c>
      <c r="J41" s="49">
        <v>744552.82</v>
      </c>
      <c r="K41" s="36">
        <f t="shared" si="2"/>
        <v>7874561.929999996</v>
      </c>
      <c r="L41" s="15">
        <v>62346.270000000004</v>
      </c>
      <c r="M41" s="15">
        <v>10675</v>
      </c>
      <c r="N41" s="16">
        <v>8313.75</v>
      </c>
      <c r="O41" s="16">
        <v>1662.35</v>
      </c>
      <c r="P41" s="103">
        <f t="shared" si="0"/>
        <v>82997.37000000001</v>
      </c>
      <c r="Q41" s="39">
        <v>0</v>
      </c>
      <c r="R41" s="112">
        <v>536084.54</v>
      </c>
      <c r="S41" s="109">
        <f t="shared" si="3"/>
        <v>8493643.8399999961</v>
      </c>
    </row>
    <row r="42" spans="1:19" ht="13.2" x14ac:dyDescent="0.25">
      <c r="A42" s="11" t="s">
        <v>79</v>
      </c>
      <c r="B42" s="5" t="s">
        <v>80</v>
      </c>
      <c r="C42" s="107">
        <v>1798391</v>
      </c>
      <c r="D42" s="20">
        <v>147288</v>
      </c>
      <c r="E42" s="20">
        <v>4660</v>
      </c>
      <c r="F42" s="8">
        <v>2437255.5099999984</v>
      </c>
      <c r="G42" s="8">
        <v>3241</v>
      </c>
      <c r="H42" s="8">
        <v>25872</v>
      </c>
      <c r="I42" s="8">
        <v>125912.5</v>
      </c>
      <c r="J42" s="49">
        <v>381248.54</v>
      </c>
      <c r="K42" s="36">
        <f t="shared" si="2"/>
        <v>4161371.4699999979</v>
      </c>
      <c r="L42" s="15">
        <v>51927.37</v>
      </c>
      <c r="M42" s="15">
        <v>10675</v>
      </c>
      <c r="N42" s="16">
        <v>4672.54</v>
      </c>
      <c r="O42" s="16">
        <v>934.28</v>
      </c>
      <c r="P42" s="103">
        <f t="shared" si="0"/>
        <v>68209.19</v>
      </c>
      <c r="Q42" s="39">
        <v>0</v>
      </c>
      <c r="R42" s="112">
        <v>203420.07</v>
      </c>
      <c r="S42" s="109">
        <f t="shared" si="3"/>
        <v>4433000.7299999986</v>
      </c>
    </row>
    <row r="43" spans="1:19" ht="13.2" x14ac:dyDescent="0.25">
      <c r="A43" s="11" t="s">
        <v>81</v>
      </c>
      <c r="B43" s="5" t="s">
        <v>82</v>
      </c>
      <c r="C43" s="107">
        <v>418770</v>
      </c>
      <c r="D43" s="20">
        <v>34186</v>
      </c>
      <c r="E43" s="20">
        <v>1082</v>
      </c>
      <c r="F43" s="8">
        <v>557328.5900000002</v>
      </c>
      <c r="G43" s="8">
        <v>728</v>
      </c>
      <c r="H43" s="8">
        <v>5820</v>
      </c>
      <c r="I43" s="8">
        <v>21962.5</v>
      </c>
      <c r="J43" s="49">
        <v>68653.759999999995</v>
      </c>
      <c r="K43" s="36">
        <f t="shared" si="2"/>
        <v>971223.33000000019</v>
      </c>
      <c r="L43" s="15">
        <v>36877.629999999997</v>
      </c>
      <c r="M43" s="15">
        <v>10675</v>
      </c>
      <c r="N43" s="16">
        <v>897.27999999999986</v>
      </c>
      <c r="O43" s="16">
        <v>179.41</v>
      </c>
      <c r="P43" s="103">
        <f t="shared" si="0"/>
        <v>48629.32</v>
      </c>
      <c r="Q43" s="39">
        <v>0</v>
      </c>
      <c r="R43" s="112">
        <v>399473.77999999997</v>
      </c>
      <c r="S43" s="109">
        <f t="shared" si="3"/>
        <v>1419326.4300000002</v>
      </c>
    </row>
    <row r="44" spans="1:19" ht="13.2" x14ac:dyDescent="0.25">
      <c r="A44" s="11" t="s">
        <v>83</v>
      </c>
      <c r="B44" s="5" t="s">
        <v>84</v>
      </c>
      <c r="C44" s="107">
        <v>4029697</v>
      </c>
      <c r="D44" s="20">
        <v>331155</v>
      </c>
      <c r="E44" s="20">
        <v>10477</v>
      </c>
      <c r="F44" s="8">
        <v>3677791.8699999973</v>
      </c>
      <c r="G44" s="8">
        <v>4765</v>
      </c>
      <c r="H44" s="8">
        <v>38040</v>
      </c>
      <c r="I44" s="8">
        <v>163012.5</v>
      </c>
      <c r="J44" s="49">
        <v>417716.44</v>
      </c>
      <c r="K44" s="36">
        <f t="shared" si="2"/>
        <v>7837221.9299999969</v>
      </c>
      <c r="L44" s="15">
        <v>64248.039999999994</v>
      </c>
      <c r="M44" s="15">
        <v>10675</v>
      </c>
      <c r="N44" s="16">
        <v>9304.09</v>
      </c>
      <c r="O44" s="16">
        <v>1860.37</v>
      </c>
      <c r="P44" s="103">
        <f t="shared" si="0"/>
        <v>86087.499999999985</v>
      </c>
      <c r="Q44" s="39">
        <v>0</v>
      </c>
      <c r="R44" s="112">
        <v>2014705.6200000003</v>
      </c>
      <c r="S44" s="109">
        <f t="shared" si="3"/>
        <v>9938015.049999997</v>
      </c>
    </row>
    <row r="45" spans="1:19" ht="13.2" x14ac:dyDescent="0.25">
      <c r="A45" s="11" t="s">
        <v>85</v>
      </c>
      <c r="B45" s="5" t="s">
        <v>86</v>
      </c>
      <c r="C45" s="107">
        <v>5849240</v>
      </c>
      <c r="D45" s="20">
        <v>479789</v>
      </c>
      <c r="E45" s="20">
        <v>15180</v>
      </c>
      <c r="F45" s="8">
        <v>5316516.2599999988</v>
      </c>
      <c r="G45" s="8">
        <v>7463</v>
      </c>
      <c r="H45" s="8">
        <v>59808</v>
      </c>
      <c r="I45" s="8">
        <v>234412.5</v>
      </c>
      <c r="J45" s="49">
        <v>777413.75</v>
      </c>
      <c r="K45" s="36">
        <f t="shared" si="2"/>
        <v>11184995.009999998</v>
      </c>
      <c r="L45" s="15">
        <v>90858.78</v>
      </c>
      <c r="M45" s="15">
        <v>10675</v>
      </c>
      <c r="N45" s="16">
        <v>10474.540000000001</v>
      </c>
      <c r="O45" s="16">
        <v>2094.4</v>
      </c>
      <c r="P45" s="103">
        <f t="shared" si="0"/>
        <v>114102.72</v>
      </c>
      <c r="Q45" s="39">
        <v>0</v>
      </c>
      <c r="R45" s="112">
        <v>568304.16</v>
      </c>
      <c r="S45" s="109">
        <f t="shared" si="3"/>
        <v>11867401.889999999</v>
      </c>
    </row>
    <row r="46" spans="1:19" ht="13.2" x14ac:dyDescent="0.25">
      <c r="A46" s="11" t="s">
        <v>87</v>
      </c>
      <c r="B46" s="5" t="s">
        <v>88</v>
      </c>
      <c r="C46" s="107">
        <v>1693612</v>
      </c>
      <c r="D46" s="20">
        <v>137221</v>
      </c>
      <c r="E46" s="20">
        <v>4341</v>
      </c>
      <c r="F46" s="8">
        <v>1867544.469999999</v>
      </c>
      <c r="G46" s="8">
        <v>2460</v>
      </c>
      <c r="H46" s="8">
        <v>19572</v>
      </c>
      <c r="I46" s="8">
        <v>97892.5</v>
      </c>
      <c r="J46" s="49">
        <v>202941.29</v>
      </c>
      <c r="K46" s="36">
        <f t="shared" si="2"/>
        <v>3619701.6799999988</v>
      </c>
      <c r="L46" s="15">
        <v>51564.41</v>
      </c>
      <c r="M46" s="15">
        <v>10675</v>
      </c>
      <c r="N46" s="16">
        <v>4311.4800000000005</v>
      </c>
      <c r="O46" s="16">
        <v>862.09</v>
      </c>
      <c r="P46" s="103">
        <f t="shared" si="0"/>
        <v>67412.98</v>
      </c>
      <c r="Q46" s="39">
        <v>0</v>
      </c>
      <c r="R46" s="112">
        <v>296708.07</v>
      </c>
      <c r="S46" s="109">
        <f t="shared" si="3"/>
        <v>3983822.7299999986</v>
      </c>
    </row>
    <row r="47" spans="1:19" ht="13.2" x14ac:dyDescent="0.25">
      <c r="A47" s="11" t="s">
        <v>89</v>
      </c>
      <c r="B47" s="5" t="s">
        <v>90</v>
      </c>
      <c r="C47" s="107">
        <v>1097717</v>
      </c>
      <c r="D47" s="20">
        <v>89456</v>
      </c>
      <c r="E47" s="20">
        <v>2830</v>
      </c>
      <c r="F47" s="8">
        <v>1585436.7699999996</v>
      </c>
      <c r="G47" s="8">
        <v>2040</v>
      </c>
      <c r="H47" s="8">
        <v>16296</v>
      </c>
      <c r="I47" s="8">
        <v>71312.5</v>
      </c>
      <c r="J47" s="49">
        <v>390651.57</v>
      </c>
      <c r="K47" s="36">
        <f t="shared" si="2"/>
        <v>2474436.6999999997</v>
      </c>
      <c r="L47" s="15">
        <v>53777.37</v>
      </c>
      <c r="M47" s="15">
        <v>10675</v>
      </c>
      <c r="N47" s="16">
        <v>3042.1700000000005</v>
      </c>
      <c r="O47" s="16">
        <v>608.29</v>
      </c>
      <c r="P47" s="103">
        <f t="shared" si="0"/>
        <v>68102.83</v>
      </c>
      <c r="Q47" s="39">
        <v>0</v>
      </c>
      <c r="R47" s="112">
        <v>204396.68</v>
      </c>
      <c r="S47" s="109">
        <f t="shared" si="3"/>
        <v>2746936.21</v>
      </c>
    </row>
    <row r="48" spans="1:19" ht="13.2" x14ac:dyDescent="0.25">
      <c r="A48" s="11" t="s">
        <v>91</v>
      </c>
      <c r="B48" s="5" t="s">
        <v>92</v>
      </c>
      <c r="C48" s="107">
        <v>3265267</v>
      </c>
      <c r="D48" s="20">
        <v>269198</v>
      </c>
      <c r="E48" s="20">
        <v>8517</v>
      </c>
      <c r="F48" s="8">
        <v>2680168.3399999975</v>
      </c>
      <c r="G48" s="8">
        <v>3706</v>
      </c>
      <c r="H48" s="8">
        <v>29664</v>
      </c>
      <c r="I48" s="8">
        <v>121975</v>
      </c>
      <c r="J48" s="49">
        <v>336770.59</v>
      </c>
      <c r="K48" s="36">
        <f t="shared" si="2"/>
        <v>6041724.7499999981</v>
      </c>
      <c r="L48" s="15">
        <v>62346.270000000004</v>
      </c>
      <c r="M48" s="15">
        <v>10675</v>
      </c>
      <c r="N48" s="16">
        <v>5402.4699999999993</v>
      </c>
      <c r="O48" s="16">
        <v>1080.24</v>
      </c>
      <c r="P48" s="103">
        <f t="shared" si="0"/>
        <v>79503.98000000001</v>
      </c>
      <c r="Q48" s="39">
        <v>0</v>
      </c>
      <c r="R48" s="112">
        <v>561943.68999999994</v>
      </c>
      <c r="S48" s="109">
        <f t="shared" si="3"/>
        <v>6683172.4199999981</v>
      </c>
    </row>
    <row r="49" spans="1:19" ht="13.2" x14ac:dyDescent="0.25">
      <c r="A49" s="11" t="s">
        <v>93</v>
      </c>
      <c r="B49" s="5" t="s">
        <v>94</v>
      </c>
      <c r="C49" s="107">
        <v>16296154</v>
      </c>
      <c r="D49" s="20">
        <v>1339301</v>
      </c>
      <c r="E49" s="20">
        <v>42373</v>
      </c>
      <c r="F49" s="8">
        <v>14948108.900000054</v>
      </c>
      <c r="G49" s="8">
        <v>19424</v>
      </c>
      <c r="H49" s="8">
        <v>155052</v>
      </c>
      <c r="I49" s="8">
        <v>616087.5</v>
      </c>
      <c r="J49" s="49">
        <v>961637.75000000012</v>
      </c>
      <c r="K49" s="36">
        <f t="shared" si="2"/>
        <v>32454862.650000054</v>
      </c>
      <c r="L49" s="15">
        <v>140066.35</v>
      </c>
      <c r="M49" s="15">
        <v>10675</v>
      </c>
      <c r="N49" s="16">
        <v>35123.949999999997</v>
      </c>
      <c r="O49" s="16">
        <v>7023.1</v>
      </c>
      <c r="P49" s="103">
        <f t="shared" si="0"/>
        <v>192888.4</v>
      </c>
      <c r="Q49" s="39">
        <v>0</v>
      </c>
      <c r="R49" s="112">
        <v>148716</v>
      </c>
      <c r="S49" s="109">
        <f t="shared" si="3"/>
        <v>32796467.050000053</v>
      </c>
    </row>
    <row r="50" spans="1:19" ht="13.2" x14ac:dyDescent="0.25">
      <c r="A50" s="11" t="s">
        <v>95</v>
      </c>
      <c r="B50" s="5" t="s">
        <v>96</v>
      </c>
      <c r="C50" s="107">
        <v>877354</v>
      </c>
      <c r="D50" s="20">
        <v>72001</v>
      </c>
      <c r="E50" s="20">
        <v>2278</v>
      </c>
      <c r="F50" s="8">
        <v>736885.75000000012</v>
      </c>
      <c r="G50" s="8">
        <v>1135</v>
      </c>
      <c r="H50" s="8">
        <v>9056</v>
      </c>
      <c r="I50" s="8">
        <v>51100</v>
      </c>
      <c r="J50" s="49">
        <v>108079.54</v>
      </c>
      <c r="K50" s="36">
        <f t="shared" si="2"/>
        <v>1641730.21</v>
      </c>
      <c r="L50" s="15">
        <v>51927.37</v>
      </c>
      <c r="M50" s="15">
        <v>10675</v>
      </c>
      <c r="N50" s="16">
        <v>1608.0200000000002</v>
      </c>
      <c r="O50" s="16">
        <v>321.52999999999997</v>
      </c>
      <c r="P50" s="103">
        <f t="shared" si="0"/>
        <v>64531.92</v>
      </c>
      <c r="Q50" s="39">
        <v>0</v>
      </c>
      <c r="R50" s="112">
        <v>203430.54000000004</v>
      </c>
      <c r="S50" s="109">
        <f t="shared" si="3"/>
        <v>1909692.67</v>
      </c>
    </row>
    <row r="51" spans="1:19" ht="13.2" x14ac:dyDescent="0.25">
      <c r="A51" s="11" t="s">
        <v>97</v>
      </c>
      <c r="B51" s="5" t="s">
        <v>98</v>
      </c>
      <c r="C51" s="107">
        <v>1469016</v>
      </c>
      <c r="D51" s="20">
        <v>120388</v>
      </c>
      <c r="E51" s="20">
        <v>3809</v>
      </c>
      <c r="F51" s="8">
        <v>1214994.1800000002</v>
      </c>
      <c r="G51" s="8">
        <v>1571</v>
      </c>
      <c r="H51" s="8">
        <v>12548</v>
      </c>
      <c r="I51" s="8">
        <v>27125</v>
      </c>
      <c r="J51" s="49">
        <v>147238.39999999999</v>
      </c>
      <c r="K51" s="36">
        <f t="shared" si="2"/>
        <v>2702212.7800000003</v>
      </c>
      <c r="L51" s="15">
        <v>45130.42</v>
      </c>
      <c r="M51" s="15">
        <v>10675</v>
      </c>
      <c r="N51" s="16">
        <v>2578.0099999999998</v>
      </c>
      <c r="O51" s="16">
        <v>515.48</v>
      </c>
      <c r="P51" s="103">
        <f t="shared" si="0"/>
        <v>58898.91</v>
      </c>
      <c r="Q51" s="39">
        <v>0</v>
      </c>
      <c r="R51" s="112">
        <v>85644.18</v>
      </c>
      <c r="S51" s="109">
        <f t="shared" si="3"/>
        <v>2846755.8700000006</v>
      </c>
    </row>
    <row r="52" spans="1:19" ht="13.2" x14ac:dyDescent="0.25">
      <c r="A52" s="11" t="s">
        <v>99</v>
      </c>
      <c r="B52" s="5" t="s">
        <v>100</v>
      </c>
      <c r="C52" s="107">
        <v>736513</v>
      </c>
      <c r="D52" s="20">
        <v>60079</v>
      </c>
      <c r="E52" s="20">
        <v>1901</v>
      </c>
      <c r="F52" s="8">
        <v>505734.13000000006</v>
      </c>
      <c r="G52" s="8">
        <v>771</v>
      </c>
      <c r="H52" s="8">
        <v>6156</v>
      </c>
      <c r="I52" s="8">
        <v>36312.5</v>
      </c>
      <c r="J52" s="49">
        <v>92687.32</v>
      </c>
      <c r="K52" s="36">
        <f t="shared" si="2"/>
        <v>1254779.31</v>
      </c>
      <c r="L52" s="15">
        <v>50347.450000000004</v>
      </c>
      <c r="M52" s="15">
        <v>10675</v>
      </c>
      <c r="N52" s="16">
        <v>1467.8600000000001</v>
      </c>
      <c r="O52" s="16">
        <v>293.5</v>
      </c>
      <c r="P52" s="103">
        <f t="shared" si="0"/>
        <v>62783.810000000005</v>
      </c>
      <c r="Q52" s="39">
        <v>0</v>
      </c>
      <c r="R52" s="112">
        <v>268523.13</v>
      </c>
      <c r="S52" s="109">
        <f t="shared" si="3"/>
        <v>1586086.25</v>
      </c>
    </row>
    <row r="53" spans="1:19" ht="13.2" x14ac:dyDescent="0.25">
      <c r="A53" s="11" t="s">
        <v>101</v>
      </c>
      <c r="B53" s="5" t="s">
        <v>102</v>
      </c>
      <c r="C53" s="107">
        <v>2424866</v>
      </c>
      <c r="D53" s="20">
        <v>198260</v>
      </c>
      <c r="E53" s="20">
        <v>6273</v>
      </c>
      <c r="F53" s="8">
        <v>2813167.5199999982</v>
      </c>
      <c r="G53" s="8">
        <v>3605</v>
      </c>
      <c r="H53" s="8">
        <v>28924</v>
      </c>
      <c r="I53" s="8">
        <v>127662.5</v>
      </c>
      <c r="J53" s="49">
        <v>157270.91</v>
      </c>
      <c r="K53" s="36">
        <f t="shared" si="2"/>
        <v>5445487.1099999975</v>
      </c>
      <c r="L53" s="15">
        <v>60962.75</v>
      </c>
      <c r="M53" s="15">
        <v>10675</v>
      </c>
      <c r="N53" s="16">
        <v>5652.7800000000007</v>
      </c>
      <c r="O53" s="16">
        <v>1130.28</v>
      </c>
      <c r="P53" s="103">
        <f t="shared" si="0"/>
        <v>78420.81</v>
      </c>
      <c r="Q53" s="39">
        <v>0</v>
      </c>
      <c r="R53" s="112">
        <v>226107.45</v>
      </c>
      <c r="S53" s="109">
        <f t="shared" si="3"/>
        <v>5750015.3699999973</v>
      </c>
    </row>
    <row r="54" spans="1:19" ht="13.2" x14ac:dyDescent="0.25">
      <c r="A54" s="11" t="s">
        <v>103</v>
      </c>
      <c r="B54" s="5" t="s">
        <v>104</v>
      </c>
      <c r="C54" s="107">
        <v>3494119</v>
      </c>
      <c r="D54" s="20">
        <v>286310</v>
      </c>
      <c r="E54" s="20">
        <v>9058</v>
      </c>
      <c r="F54" s="8">
        <v>3088820.7799999984</v>
      </c>
      <c r="G54" s="8">
        <v>3912</v>
      </c>
      <c r="H54" s="8">
        <v>31400</v>
      </c>
      <c r="I54" s="8">
        <v>138950</v>
      </c>
      <c r="J54" s="49">
        <v>305605.89</v>
      </c>
      <c r="K54" s="36">
        <f t="shared" si="2"/>
        <v>6746963.8899999987</v>
      </c>
      <c r="L54" s="15">
        <v>62602.91</v>
      </c>
      <c r="M54" s="15">
        <v>10675</v>
      </c>
      <c r="N54" s="16">
        <v>8003.95</v>
      </c>
      <c r="O54" s="16">
        <v>1600.4</v>
      </c>
      <c r="P54" s="103">
        <f t="shared" si="0"/>
        <v>82882.259999999995</v>
      </c>
      <c r="Q54" s="39">
        <v>0</v>
      </c>
      <c r="R54" s="112">
        <v>162018.34</v>
      </c>
      <c r="S54" s="109">
        <f t="shared" si="3"/>
        <v>6991864.4899999984</v>
      </c>
    </row>
    <row r="55" spans="1:19" ht="13.2" x14ac:dyDescent="0.25">
      <c r="A55" s="11" t="s">
        <v>105</v>
      </c>
      <c r="B55" s="5" t="s">
        <v>106</v>
      </c>
      <c r="C55" s="107">
        <v>1339145</v>
      </c>
      <c r="D55" s="20">
        <v>110562</v>
      </c>
      <c r="E55" s="20">
        <v>3498</v>
      </c>
      <c r="F55" s="8">
        <v>1438623.6499999992</v>
      </c>
      <c r="G55" s="8">
        <v>1773</v>
      </c>
      <c r="H55" s="8">
        <v>14160</v>
      </c>
      <c r="I55" s="8">
        <v>36575</v>
      </c>
      <c r="J55" s="49">
        <v>170102.24</v>
      </c>
      <c r="K55" s="36">
        <f t="shared" si="2"/>
        <v>2774234.4099999992</v>
      </c>
      <c r="L55" s="15">
        <v>51406.94</v>
      </c>
      <c r="M55" s="15">
        <v>10675</v>
      </c>
      <c r="N55" s="16">
        <v>2913.7299999999996</v>
      </c>
      <c r="O55" s="16">
        <v>582.61</v>
      </c>
      <c r="P55" s="103">
        <f t="shared" si="0"/>
        <v>65578.28</v>
      </c>
      <c r="Q55" s="39">
        <v>0</v>
      </c>
      <c r="R55" s="112">
        <v>516177.05</v>
      </c>
      <c r="S55" s="109">
        <f t="shared" si="3"/>
        <v>3355989.7399999988</v>
      </c>
    </row>
    <row r="56" spans="1:19" ht="13.2" x14ac:dyDescent="0.25">
      <c r="A56" s="11" t="s">
        <v>107</v>
      </c>
      <c r="B56" s="5" t="s">
        <v>108</v>
      </c>
      <c r="C56" s="107">
        <v>1275986</v>
      </c>
      <c r="D56" s="20">
        <v>105324</v>
      </c>
      <c r="E56" s="20">
        <v>3332</v>
      </c>
      <c r="F56" s="8">
        <v>1077366.7000000002</v>
      </c>
      <c r="G56" s="8">
        <v>1536</v>
      </c>
      <c r="H56" s="8">
        <v>12276</v>
      </c>
      <c r="I56" s="8">
        <v>57225</v>
      </c>
      <c r="J56" s="49">
        <v>87261.57</v>
      </c>
      <c r="K56" s="36">
        <f t="shared" si="2"/>
        <v>2445784.1300000004</v>
      </c>
      <c r="L56" s="15">
        <v>51927.37</v>
      </c>
      <c r="M56" s="15">
        <v>10675</v>
      </c>
      <c r="N56" s="16">
        <v>2959.1699999999996</v>
      </c>
      <c r="O56" s="16">
        <v>591.69000000000005</v>
      </c>
      <c r="P56" s="103">
        <f t="shared" si="0"/>
        <v>66153.23000000001</v>
      </c>
      <c r="Q56" s="39">
        <v>0</v>
      </c>
      <c r="R56" s="112">
        <v>157866.82</v>
      </c>
      <c r="S56" s="109">
        <f t="shared" si="3"/>
        <v>2669804.1800000002</v>
      </c>
    </row>
    <row r="57" spans="1:19" ht="13.2" x14ac:dyDescent="0.25">
      <c r="A57" s="11" t="s">
        <v>109</v>
      </c>
      <c r="B57" s="5" t="s">
        <v>110</v>
      </c>
      <c r="C57" s="107">
        <v>3746304</v>
      </c>
      <c r="D57" s="20">
        <v>306982</v>
      </c>
      <c r="E57" s="20">
        <v>9712</v>
      </c>
      <c r="F57" s="8">
        <v>3551609.1299999952</v>
      </c>
      <c r="G57" s="8">
        <v>4338</v>
      </c>
      <c r="H57" s="8">
        <v>34660</v>
      </c>
      <c r="I57" s="8">
        <v>112875</v>
      </c>
      <c r="J57" s="49">
        <v>287957.60000000003</v>
      </c>
      <c r="K57" s="36">
        <f t="shared" si="2"/>
        <v>7478522.5299999956</v>
      </c>
      <c r="L57" s="15">
        <v>56048.04</v>
      </c>
      <c r="M57" s="15">
        <v>10675</v>
      </c>
      <c r="N57" s="16">
        <v>7531.079999999999</v>
      </c>
      <c r="O57" s="16">
        <v>1505.86</v>
      </c>
      <c r="P57" s="103">
        <f t="shared" si="0"/>
        <v>75759.98000000001</v>
      </c>
      <c r="Q57" s="39">
        <v>0</v>
      </c>
      <c r="R57" s="112">
        <v>751535.37000000011</v>
      </c>
      <c r="S57" s="109">
        <f t="shared" si="3"/>
        <v>8305817.8799999962</v>
      </c>
    </row>
    <row r="58" spans="1:19" ht="13.2" x14ac:dyDescent="0.25">
      <c r="A58" s="11" t="s">
        <v>111</v>
      </c>
      <c r="B58" s="5" t="s">
        <v>112</v>
      </c>
      <c r="C58" s="107">
        <v>2885586</v>
      </c>
      <c r="D58" s="20">
        <v>236805</v>
      </c>
      <c r="E58" s="20">
        <v>7492</v>
      </c>
      <c r="F58" s="8">
        <v>2671203.0999999982</v>
      </c>
      <c r="G58" s="8">
        <v>4205</v>
      </c>
      <c r="H58" s="8">
        <v>33660</v>
      </c>
      <c r="I58" s="8">
        <v>175787.5</v>
      </c>
      <c r="J58" s="49">
        <v>296987.22999999992</v>
      </c>
      <c r="K58" s="36">
        <f t="shared" si="2"/>
        <v>5717751.3699999982</v>
      </c>
      <c r="L58" s="15">
        <v>102718.62999999999</v>
      </c>
      <c r="M58" s="15">
        <v>10675</v>
      </c>
      <c r="N58" s="16">
        <v>6516.0499999999993</v>
      </c>
      <c r="O58" s="16">
        <v>1302.9000000000001</v>
      </c>
      <c r="P58" s="103">
        <f t="shared" si="0"/>
        <v>121212.57999999999</v>
      </c>
      <c r="Q58" s="39">
        <v>0</v>
      </c>
      <c r="R58" s="112">
        <v>908411.71000000008</v>
      </c>
      <c r="S58" s="109">
        <f t="shared" si="3"/>
        <v>6747375.6599999983</v>
      </c>
    </row>
    <row r="59" spans="1:19" ht="13.2" x14ac:dyDescent="0.25">
      <c r="A59" s="11" t="s">
        <v>113</v>
      </c>
      <c r="B59" s="5" t="s">
        <v>114</v>
      </c>
      <c r="C59" s="107">
        <v>854353</v>
      </c>
      <c r="D59" s="20">
        <v>69705</v>
      </c>
      <c r="E59" s="20">
        <v>2205</v>
      </c>
      <c r="F59" s="8">
        <v>901879.37</v>
      </c>
      <c r="G59" s="8">
        <v>1181</v>
      </c>
      <c r="H59" s="8">
        <v>9418</v>
      </c>
      <c r="I59" s="8">
        <v>34300</v>
      </c>
      <c r="J59" s="49">
        <v>113993.33</v>
      </c>
      <c r="K59" s="36">
        <f t="shared" si="2"/>
        <v>1759048.04</v>
      </c>
      <c r="L59" s="15">
        <v>44206.350000000006</v>
      </c>
      <c r="M59" s="15">
        <v>10675</v>
      </c>
      <c r="N59" s="16">
        <v>1716.3500000000001</v>
      </c>
      <c r="O59" s="16">
        <v>343.19</v>
      </c>
      <c r="P59" s="103">
        <f t="shared" si="0"/>
        <v>56940.890000000007</v>
      </c>
      <c r="Q59" s="39">
        <v>0</v>
      </c>
      <c r="R59" s="112">
        <v>161036.77000000002</v>
      </c>
      <c r="S59" s="109">
        <f t="shared" si="3"/>
        <v>1977025.7</v>
      </c>
    </row>
    <row r="60" spans="1:19" ht="13.2" x14ac:dyDescent="0.25">
      <c r="A60" s="11" t="s">
        <v>115</v>
      </c>
      <c r="B60" s="5" t="s">
        <v>116</v>
      </c>
      <c r="C60" s="107">
        <v>84569666</v>
      </c>
      <c r="D60" s="20">
        <v>6931332</v>
      </c>
      <c r="E60" s="20">
        <v>219295</v>
      </c>
      <c r="F60" s="8">
        <v>63694971.789998971</v>
      </c>
      <c r="G60" s="8">
        <v>80304</v>
      </c>
      <c r="H60" s="8">
        <v>641536</v>
      </c>
      <c r="I60" s="8">
        <v>1899187.5</v>
      </c>
      <c r="J60" s="49">
        <v>2689103.3200000003</v>
      </c>
      <c r="K60" s="36">
        <f t="shared" si="2"/>
        <v>155347188.96999899</v>
      </c>
      <c r="L60" s="15">
        <v>280716.87</v>
      </c>
      <c r="M60" s="15">
        <v>10675</v>
      </c>
      <c r="N60" s="16">
        <v>130111.51</v>
      </c>
      <c r="O60" s="16">
        <v>26016.05</v>
      </c>
      <c r="P60" s="103">
        <f t="shared" si="0"/>
        <v>447519.43</v>
      </c>
      <c r="Q60" s="39">
        <v>0</v>
      </c>
      <c r="R60" s="112">
        <v>3911888.9100000006</v>
      </c>
      <c r="S60" s="109">
        <f t="shared" si="3"/>
        <v>159706597.30999899</v>
      </c>
    </row>
    <row r="61" spans="1:19" ht="13.2" x14ac:dyDescent="0.25">
      <c r="A61" s="11" t="s">
        <v>117</v>
      </c>
      <c r="B61" s="5" t="s">
        <v>118</v>
      </c>
      <c r="C61" s="107">
        <v>2897571</v>
      </c>
      <c r="D61" s="20">
        <v>239298</v>
      </c>
      <c r="E61" s="20">
        <v>7571</v>
      </c>
      <c r="F61" s="8">
        <v>2730001.7699999982</v>
      </c>
      <c r="G61" s="8">
        <v>3586</v>
      </c>
      <c r="H61" s="8">
        <v>28628</v>
      </c>
      <c r="I61" s="8">
        <v>118562.5</v>
      </c>
      <c r="J61" s="49">
        <v>252053.31</v>
      </c>
      <c r="K61" s="36">
        <f t="shared" si="2"/>
        <v>5773164.9599999981</v>
      </c>
      <c r="L61" s="15">
        <v>56048.04</v>
      </c>
      <c r="M61" s="15">
        <v>10675</v>
      </c>
      <c r="N61" s="16">
        <v>6772.87</v>
      </c>
      <c r="O61" s="16">
        <v>1354.25</v>
      </c>
      <c r="P61" s="103">
        <f t="shared" si="0"/>
        <v>74850.16</v>
      </c>
      <c r="Q61" s="39">
        <v>0</v>
      </c>
      <c r="R61" s="112">
        <v>1222769.08</v>
      </c>
      <c r="S61" s="109">
        <f t="shared" si="3"/>
        <v>7070784.1999999983</v>
      </c>
    </row>
    <row r="62" spans="1:19" ht="13.2" x14ac:dyDescent="0.25">
      <c r="A62" s="11" t="s">
        <v>119</v>
      </c>
      <c r="B62" s="5" t="s">
        <v>120</v>
      </c>
      <c r="C62" s="107">
        <v>6106979</v>
      </c>
      <c r="D62" s="20">
        <v>504123</v>
      </c>
      <c r="E62" s="20">
        <v>15950</v>
      </c>
      <c r="F62" s="8">
        <v>6767387.1100000087</v>
      </c>
      <c r="G62" s="8">
        <v>10789</v>
      </c>
      <c r="H62" s="8">
        <v>86184</v>
      </c>
      <c r="I62" s="8">
        <v>513012.5</v>
      </c>
      <c r="J62" s="49">
        <v>1434691.12</v>
      </c>
      <c r="K62" s="36">
        <f t="shared" si="2"/>
        <v>12569733.49000001</v>
      </c>
      <c r="L62" s="15">
        <v>100328.66</v>
      </c>
      <c r="M62" s="15">
        <v>10675</v>
      </c>
      <c r="N62" s="16">
        <v>15203.310000000001</v>
      </c>
      <c r="O62" s="16">
        <v>3039.93</v>
      </c>
      <c r="P62" s="103">
        <f t="shared" si="0"/>
        <v>129246.9</v>
      </c>
      <c r="Q62" s="39">
        <v>0</v>
      </c>
      <c r="R62" s="112">
        <v>1182497.4899999998</v>
      </c>
      <c r="S62" s="109">
        <f t="shared" si="3"/>
        <v>13881477.88000001</v>
      </c>
    </row>
    <row r="63" spans="1:19" ht="13.2" x14ac:dyDescent="0.25">
      <c r="A63" s="11" t="s">
        <v>121</v>
      </c>
      <c r="B63" s="5" t="s">
        <v>122</v>
      </c>
      <c r="C63" s="107">
        <v>4925909</v>
      </c>
      <c r="D63" s="20">
        <v>405710</v>
      </c>
      <c r="E63" s="20">
        <v>12836</v>
      </c>
      <c r="F63" s="8">
        <v>3550772.7999999984</v>
      </c>
      <c r="G63" s="8">
        <v>4090</v>
      </c>
      <c r="H63" s="8">
        <v>32720</v>
      </c>
      <c r="I63" s="8">
        <v>109200</v>
      </c>
      <c r="J63" s="49">
        <v>117862.31999999999</v>
      </c>
      <c r="K63" s="36">
        <f t="shared" si="2"/>
        <v>8923375.4799999986</v>
      </c>
      <c r="L63" s="15">
        <v>88188.51</v>
      </c>
      <c r="M63" s="15">
        <v>10675</v>
      </c>
      <c r="N63" s="16">
        <v>10368.379999999999</v>
      </c>
      <c r="O63" s="16">
        <v>2073.1799999999998</v>
      </c>
      <c r="P63" s="103">
        <f t="shared" si="0"/>
        <v>111305.06999999999</v>
      </c>
      <c r="Q63" s="39">
        <v>0</v>
      </c>
      <c r="R63" s="112">
        <v>3350615.41</v>
      </c>
      <c r="S63" s="109">
        <f t="shared" si="3"/>
        <v>12385295.959999999</v>
      </c>
    </row>
    <row r="64" spans="1:19" ht="13.2" x14ac:dyDescent="0.25">
      <c r="A64" s="11" t="s">
        <v>123</v>
      </c>
      <c r="B64" s="5" t="s">
        <v>124</v>
      </c>
      <c r="C64" s="107">
        <v>1360012</v>
      </c>
      <c r="D64" s="20">
        <v>110369</v>
      </c>
      <c r="E64" s="20">
        <v>3492</v>
      </c>
      <c r="F64" s="8">
        <v>1259412.5899999994</v>
      </c>
      <c r="G64" s="8">
        <v>1618</v>
      </c>
      <c r="H64" s="8">
        <v>12944</v>
      </c>
      <c r="I64" s="8">
        <v>34212.5</v>
      </c>
      <c r="J64" s="49">
        <v>91785.290000000008</v>
      </c>
      <c r="K64" s="36">
        <f t="shared" si="2"/>
        <v>2690274.7999999993</v>
      </c>
      <c r="L64" s="15">
        <v>45564.41</v>
      </c>
      <c r="M64" s="15">
        <v>10675</v>
      </c>
      <c r="N64" s="16">
        <v>2906.9400000000005</v>
      </c>
      <c r="O64" s="16">
        <v>581.25</v>
      </c>
      <c r="P64" s="103">
        <f t="shared" si="0"/>
        <v>59727.600000000006</v>
      </c>
      <c r="Q64" s="39">
        <v>0</v>
      </c>
      <c r="R64" s="112">
        <v>235307.51</v>
      </c>
      <c r="S64" s="109">
        <f t="shared" si="3"/>
        <v>2985309.9099999992</v>
      </c>
    </row>
    <row r="65" spans="1:19" ht="13.2" x14ac:dyDescent="0.25">
      <c r="A65" s="11" t="s">
        <v>125</v>
      </c>
      <c r="B65" s="5" t="s">
        <v>126</v>
      </c>
      <c r="C65" s="107">
        <v>9641004</v>
      </c>
      <c r="D65" s="20">
        <v>787653</v>
      </c>
      <c r="E65" s="20">
        <v>24920</v>
      </c>
      <c r="F65" s="8">
        <v>8719875.3700000383</v>
      </c>
      <c r="G65" s="8">
        <v>11393</v>
      </c>
      <c r="H65" s="8">
        <v>90876</v>
      </c>
      <c r="I65" s="8">
        <v>259962.5</v>
      </c>
      <c r="J65" s="49">
        <v>849366.10999999987</v>
      </c>
      <c r="K65" s="36">
        <f t="shared" si="2"/>
        <v>18686317.760000039</v>
      </c>
      <c r="L65" s="15">
        <v>121399.63</v>
      </c>
      <c r="M65" s="15">
        <v>10675</v>
      </c>
      <c r="N65" s="16">
        <v>19192.909999999996</v>
      </c>
      <c r="O65" s="16">
        <v>3837.66</v>
      </c>
      <c r="P65" s="103">
        <f t="shared" si="0"/>
        <v>155105.20000000001</v>
      </c>
      <c r="Q65" s="39">
        <v>0</v>
      </c>
      <c r="R65" s="112">
        <v>926947.04</v>
      </c>
      <c r="S65" s="109">
        <f t="shared" si="3"/>
        <v>19768370.000000037</v>
      </c>
    </row>
    <row r="66" spans="1:19" ht="13.2" x14ac:dyDescent="0.25">
      <c r="A66" s="11" t="s">
        <v>127</v>
      </c>
      <c r="B66" s="5" t="s">
        <v>128</v>
      </c>
      <c r="C66" s="107">
        <v>778512</v>
      </c>
      <c r="D66" s="20">
        <v>64039</v>
      </c>
      <c r="E66" s="20">
        <v>2026</v>
      </c>
      <c r="F66" s="8">
        <v>929525.38000000024</v>
      </c>
      <c r="G66" s="8">
        <v>1200</v>
      </c>
      <c r="H66" s="8">
        <v>9588</v>
      </c>
      <c r="I66" s="8">
        <v>37012.5</v>
      </c>
      <c r="J66" s="49">
        <v>222577.59</v>
      </c>
      <c r="K66" s="36">
        <f t="shared" si="2"/>
        <v>1599325.2900000003</v>
      </c>
      <c r="L66" s="15">
        <v>51754.909999999996</v>
      </c>
      <c r="M66" s="15">
        <v>10675</v>
      </c>
      <c r="N66" s="16">
        <v>1910.0400000000002</v>
      </c>
      <c r="O66" s="16">
        <v>381.92</v>
      </c>
      <c r="P66" s="103">
        <f t="shared" si="0"/>
        <v>64721.869999999995</v>
      </c>
      <c r="Q66" s="39">
        <v>0</v>
      </c>
      <c r="R66" s="112">
        <v>242530.2</v>
      </c>
      <c r="S66" s="109">
        <f t="shared" si="3"/>
        <v>1906577.36</v>
      </c>
    </row>
    <row r="67" spans="1:19" ht="13.2" x14ac:dyDescent="0.25">
      <c r="A67" s="11" t="s">
        <v>129</v>
      </c>
      <c r="B67" s="5" t="s">
        <v>130</v>
      </c>
      <c r="C67" s="107">
        <v>694913</v>
      </c>
      <c r="D67" s="20">
        <v>57674</v>
      </c>
      <c r="E67" s="20">
        <v>1825</v>
      </c>
      <c r="F67" s="8">
        <v>624550.22000000009</v>
      </c>
      <c r="G67" s="8">
        <v>827</v>
      </c>
      <c r="H67" s="8">
        <v>6620</v>
      </c>
      <c r="I67" s="8">
        <v>30247</v>
      </c>
      <c r="J67" s="49">
        <v>234002.07</v>
      </c>
      <c r="K67" s="36">
        <f t="shared" si="2"/>
        <v>1182654.1500000001</v>
      </c>
      <c r="L67" s="15">
        <v>38459.56</v>
      </c>
      <c r="M67" s="15">
        <v>10675</v>
      </c>
      <c r="N67" s="16">
        <v>933.74</v>
      </c>
      <c r="O67" s="16">
        <v>186.7</v>
      </c>
      <c r="P67" s="103">
        <f t="shared" si="0"/>
        <v>50254.999999999993</v>
      </c>
      <c r="Q67" s="39">
        <v>0</v>
      </c>
      <c r="R67" s="112">
        <v>27101.800000000003</v>
      </c>
      <c r="S67" s="109">
        <f t="shared" si="3"/>
        <v>1260010.9500000002</v>
      </c>
    </row>
    <row r="68" spans="1:19" ht="13.2" x14ac:dyDescent="0.25">
      <c r="A68" s="11" t="s">
        <v>131</v>
      </c>
      <c r="B68" s="5" t="s">
        <v>132</v>
      </c>
      <c r="C68" s="107">
        <v>1917720</v>
      </c>
      <c r="D68" s="20">
        <v>156341</v>
      </c>
      <c r="E68" s="20">
        <v>4946</v>
      </c>
      <c r="F68" s="8">
        <v>1553471.1199999992</v>
      </c>
      <c r="G68" s="8">
        <v>2397</v>
      </c>
      <c r="H68" s="8">
        <v>19156</v>
      </c>
      <c r="I68" s="8">
        <v>109550</v>
      </c>
      <c r="J68" s="49">
        <v>117604.93000000001</v>
      </c>
      <c r="K68" s="36">
        <f t="shared" si="2"/>
        <v>3645976.189999999</v>
      </c>
      <c r="L68" s="15">
        <v>51564.41</v>
      </c>
      <c r="M68" s="15">
        <v>10675</v>
      </c>
      <c r="N68" s="16">
        <v>4598.4099999999989</v>
      </c>
      <c r="O68" s="16">
        <v>919.46</v>
      </c>
      <c r="P68" s="103">
        <f t="shared" ref="P68:P131" si="4">SUM(L68:O68)</f>
        <v>67757.280000000013</v>
      </c>
      <c r="Q68" s="39">
        <v>0</v>
      </c>
      <c r="R68" s="112">
        <v>722513.10000000021</v>
      </c>
      <c r="S68" s="109">
        <f t="shared" ref="S68:S99" si="5">SUM(K68+P68+Q68+R68)</f>
        <v>4436246.5699999994</v>
      </c>
    </row>
    <row r="69" spans="1:19" ht="13.2" x14ac:dyDescent="0.25">
      <c r="A69" s="11" t="s">
        <v>133</v>
      </c>
      <c r="B69" s="5" t="s">
        <v>134</v>
      </c>
      <c r="C69" s="107">
        <v>3406761</v>
      </c>
      <c r="D69" s="20">
        <v>279809</v>
      </c>
      <c r="E69" s="20">
        <v>8853</v>
      </c>
      <c r="F69" s="8">
        <v>3318568.2899999986</v>
      </c>
      <c r="G69" s="8">
        <v>4814</v>
      </c>
      <c r="H69" s="8">
        <v>38448</v>
      </c>
      <c r="I69" s="8">
        <v>217000</v>
      </c>
      <c r="J69" s="49">
        <v>317433.65000000002</v>
      </c>
      <c r="K69" s="36">
        <f t="shared" ref="K69:K132" si="6">(C69+D69+E69+F69+G69+H69+I69-J69)</f>
        <v>6956819.6399999987</v>
      </c>
      <c r="L69" s="15">
        <v>92288.510000000009</v>
      </c>
      <c r="M69" s="15">
        <v>10675</v>
      </c>
      <c r="N69" s="16">
        <v>7835.33</v>
      </c>
      <c r="O69" s="16">
        <v>1566.69</v>
      </c>
      <c r="P69" s="103">
        <f t="shared" si="4"/>
        <v>112365.53000000001</v>
      </c>
      <c r="Q69" s="39">
        <v>0</v>
      </c>
      <c r="R69" s="112">
        <v>264548.76</v>
      </c>
      <c r="S69" s="109">
        <f t="shared" si="5"/>
        <v>7333733.9299999988</v>
      </c>
    </row>
    <row r="70" spans="1:19" ht="13.2" x14ac:dyDescent="0.25">
      <c r="A70" s="11" t="s">
        <v>135</v>
      </c>
      <c r="B70" s="5" t="s">
        <v>136</v>
      </c>
      <c r="C70" s="107">
        <v>3457676</v>
      </c>
      <c r="D70" s="20">
        <v>283277</v>
      </c>
      <c r="E70" s="20">
        <v>8962</v>
      </c>
      <c r="F70" s="8">
        <v>3242761.7199999974</v>
      </c>
      <c r="G70" s="8">
        <v>3825</v>
      </c>
      <c r="H70" s="8">
        <v>30572</v>
      </c>
      <c r="I70" s="8">
        <v>108062.5</v>
      </c>
      <c r="J70" s="49">
        <v>464325.24999999994</v>
      </c>
      <c r="K70" s="36">
        <f t="shared" si="6"/>
        <v>6670810.9699999969</v>
      </c>
      <c r="L70" s="15">
        <v>62602.91</v>
      </c>
      <c r="M70" s="15">
        <v>10675</v>
      </c>
      <c r="N70" s="16">
        <v>7434.0800000000008</v>
      </c>
      <c r="O70" s="16">
        <v>1486.46</v>
      </c>
      <c r="P70" s="103">
        <f t="shared" si="4"/>
        <v>82198.450000000012</v>
      </c>
      <c r="Q70" s="39">
        <v>0</v>
      </c>
      <c r="R70" s="112">
        <v>686754.3</v>
      </c>
      <c r="S70" s="109">
        <f t="shared" si="5"/>
        <v>7439763.7199999969</v>
      </c>
    </row>
    <row r="71" spans="1:19" ht="13.2" x14ac:dyDescent="0.25">
      <c r="A71" s="11" t="s">
        <v>137</v>
      </c>
      <c r="B71" s="5" t="s">
        <v>138</v>
      </c>
      <c r="C71" s="107">
        <v>4488441</v>
      </c>
      <c r="D71" s="20">
        <v>369776</v>
      </c>
      <c r="E71" s="20">
        <v>11699</v>
      </c>
      <c r="F71" s="8">
        <v>4397502.6099999975</v>
      </c>
      <c r="G71" s="8">
        <v>5958</v>
      </c>
      <c r="H71" s="8">
        <v>47568</v>
      </c>
      <c r="I71" s="8">
        <v>226625</v>
      </c>
      <c r="J71" s="49">
        <v>398417.01000000007</v>
      </c>
      <c r="K71" s="36">
        <f t="shared" si="6"/>
        <v>9149152.5999999978</v>
      </c>
      <c r="L71" s="15">
        <v>88188.51</v>
      </c>
      <c r="M71" s="15">
        <v>10675</v>
      </c>
      <c r="N71" s="16">
        <v>10597.7</v>
      </c>
      <c r="O71" s="16">
        <v>2119.0300000000002</v>
      </c>
      <c r="P71" s="103">
        <f t="shared" si="4"/>
        <v>111580.23999999999</v>
      </c>
      <c r="Q71" s="39">
        <v>0</v>
      </c>
      <c r="R71" s="112">
        <v>244877.80000000002</v>
      </c>
      <c r="S71" s="109">
        <f t="shared" si="5"/>
        <v>9505610.6399999987</v>
      </c>
    </row>
    <row r="72" spans="1:19" ht="13.2" x14ac:dyDescent="0.25">
      <c r="A72" s="11" t="s">
        <v>139</v>
      </c>
      <c r="B72" s="5" t="s">
        <v>140</v>
      </c>
      <c r="C72" s="107">
        <v>5389811</v>
      </c>
      <c r="D72" s="20">
        <v>443494</v>
      </c>
      <c r="E72" s="20">
        <v>14031</v>
      </c>
      <c r="F72" s="8">
        <v>5911242.3299999954</v>
      </c>
      <c r="G72" s="8">
        <v>7274</v>
      </c>
      <c r="H72" s="8">
        <v>58056</v>
      </c>
      <c r="I72" s="8">
        <v>217787.5</v>
      </c>
      <c r="J72" s="49">
        <v>401994.02</v>
      </c>
      <c r="K72" s="36">
        <f t="shared" si="6"/>
        <v>11639701.809999995</v>
      </c>
      <c r="L72" s="15">
        <v>102718.62999999999</v>
      </c>
      <c r="M72" s="15">
        <v>10675</v>
      </c>
      <c r="N72" s="16">
        <v>12362.359999999999</v>
      </c>
      <c r="O72" s="16">
        <v>2471.88</v>
      </c>
      <c r="P72" s="103">
        <f t="shared" si="4"/>
        <v>128227.87</v>
      </c>
      <c r="Q72" s="39">
        <v>0</v>
      </c>
      <c r="R72" s="112">
        <v>823656.79999999993</v>
      </c>
      <c r="S72" s="109">
        <f t="shared" si="5"/>
        <v>12591586.479999995</v>
      </c>
    </row>
    <row r="73" spans="1:19" ht="13.2" x14ac:dyDescent="0.25">
      <c r="A73" s="11" t="s">
        <v>141</v>
      </c>
      <c r="B73" s="5" t="s">
        <v>142</v>
      </c>
      <c r="C73" s="107">
        <v>4592308</v>
      </c>
      <c r="D73" s="20">
        <v>376298</v>
      </c>
      <c r="E73" s="20">
        <v>11905</v>
      </c>
      <c r="F73" s="8">
        <v>5779512.0699999956</v>
      </c>
      <c r="G73" s="8">
        <v>7239</v>
      </c>
      <c r="H73" s="8">
        <v>57916</v>
      </c>
      <c r="I73" s="8">
        <v>232837.5</v>
      </c>
      <c r="J73" s="49">
        <v>672003.44</v>
      </c>
      <c r="K73" s="36">
        <f t="shared" si="6"/>
        <v>10386012.129999997</v>
      </c>
      <c r="L73" s="15">
        <v>99189.2</v>
      </c>
      <c r="M73" s="15">
        <v>10675</v>
      </c>
      <c r="N73" s="16">
        <v>12511.769999999999</v>
      </c>
      <c r="O73" s="16">
        <v>2501.75</v>
      </c>
      <c r="P73" s="103">
        <f t="shared" si="4"/>
        <v>124877.72</v>
      </c>
      <c r="Q73" s="39">
        <v>0</v>
      </c>
      <c r="R73" s="112">
        <v>378152.03</v>
      </c>
      <c r="S73" s="109">
        <f t="shared" si="5"/>
        <v>10889041.879999997</v>
      </c>
    </row>
    <row r="74" spans="1:19" ht="13.2" x14ac:dyDescent="0.25">
      <c r="A74" s="11" t="s">
        <v>143</v>
      </c>
      <c r="B74" s="5" t="s">
        <v>144</v>
      </c>
      <c r="C74" s="107">
        <v>2376369</v>
      </c>
      <c r="D74" s="20">
        <v>194010</v>
      </c>
      <c r="E74" s="20">
        <v>6138</v>
      </c>
      <c r="F74" s="8">
        <v>2638745.3499999982</v>
      </c>
      <c r="G74" s="8">
        <v>3368</v>
      </c>
      <c r="H74" s="8">
        <v>26892</v>
      </c>
      <c r="I74" s="8">
        <v>80587.5</v>
      </c>
      <c r="J74" s="49">
        <v>151410.07999999999</v>
      </c>
      <c r="K74" s="36">
        <f t="shared" si="6"/>
        <v>5174699.7699999977</v>
      </c>
      <c r="L74" s="15">
        <v>61507.31</v>
      </c>
      <c r="M74" s="15">
        <v>10675</v>
      </c>
      <c r="N74" s="16">
        <v>5176.34</v>
      </c>
      <c r="O74" s="16">
        <v>1035.02</v>
      </c>
      <c r="P74" s="103">
        <f t="shared" si="4"/>
        <v>78393.67</v>
      </c>
      <c r="Q74" s="39">
        <v>0</v>
      </c>
      <c r="R74" s="112">
        <v>1117614.8499999999</v>
      </c>
      <c r="S74" s="109">
        <f t="shared" si="5"/>
        <v>6370708.2899999972</v>
      </c>
    </row>
    <row r="75" spans="1:19" ht="13.2" x14ac:dyDescent="0.25">
      <c r="A75" s="11" t="s">
        <v>145</v>
      </c>
      <c r="B75" s="5" t="s">
        <v>146</v>
      </c>
      <c r="C75" s="107">
        <v>3750292</v>
      </c>
      <c r="D75" s="20">
        <v>308696</v>
      </c>
      <c r="E75" s="20">
        <v>9767</v>
      </c>
      <c r="F75" s="8">
        <v>3601420.6199999955</v>
      </c>
      <c r="G75" s="8">
        <v>5366</v>
      </c>
      <c r="H75" s="8">
        <v>42816</v>
      </c>
      <c r="I75" s="8">
        <v>250862.5</v>
      </c>
      <c r="J75" s="49">
        <v>333026.42000000004</v>
      </c>
      <c r="K75" s="36">
        <f t="shared" si="6"/>
        <v>7636193.6999999955</v>
      </c>
      <c r="L75" s="15">
        <v>61190.67</v>
      </c>
      <c r="M75" s="15">
        <v>10675</v>
      </c>
      <c r="N75" s="16">
        <v>8103.869999999999</v>
      </c>
      <c r="O75" s="16">
        <v>1620.39</v>
      </c>
      <c r="P75" s="103">
        <f t="shared" si="4"/>
        <v>81589.929999999993</v>
      </c>
      <c r="Q75" s="39">
        <v>0</v>
      </c>
      <c r="R75" s="112">
        <v>325158.47000000009</v>
      </c>
      <c r="S75" s="109">
        <f t="shared" si="5"/>
        <v>8042942.099999995</v>
      </c>
    </row>
    <row r="76" spans="1:19" ht="13.2" x14ac:dyDescent="0.25">
      <c r="A76" s="11" t="s">
        <v>147</v>
      </c>
      <c r="B76" s="5" t="s">
        <v>148</v>
      </c>
      <c r="C76" s="107">
        <v>2403980</v>
      </c>
      <c r="D76" s="20">
        <v>198645</v>
      </c>
      <c r="E76" s="20">
        <v>6285</v>
      </c>
      <c r="F76" s="8">
        <v>1958192.9899999995</v>
      </c>
      <c r="G76" s="8">
        <v>3060</v>
      </c>
      <c r="H76" s="8">
        <v>24484</v>
      </c>
      <c r="I76" s="8">
        <v>153825</v>
      </c>
      <c r="J76" s="49">
        <v>129942.47</v>
      </c>
      <c r="K76" s="36">
        <f t="shared" si="6"/>
        <v>4618529.5199999996</v>
      </c>
      <c r="L76" s="15">
        <v>58998.039999999994</v>
      </c>
      <c r="M76" s="15">
        <v>10675</v>
      </c>
      <c r="N76" s="16">
        <v>4618.55</v>
      </c>
      <c r="O76" s="16">
        <v>923.49</v>
      </c>
      <c r="P76" s="103">
        <f t="shared" si="4"/>
        <v>75215.08</v>
      </c>
      <c r="Q76" s="39">
        <v>0</v>
      </c>
      <c r="R76" s="112">
        <v>860927.54</v>
      </c>
      <c r="S76" s="109">
        <f t="shared" si="5"/>
        <v>5554672.1399999997</v>
      </c>
    </row>
    <row r="77" spans="1:19" ht="13.2" x14ac:dyDescent="0.25">
      <c r="A77" s="11" t="s">
        <v>149</v>
      </c>
      <c r="B77" s="5" t="s">
        <v>150</v>
      </c>
      <c r="C77" s="107">
        <v>20828238</v>
      </c>
      <c r="D77" s="20">
        <v>1704333</v>
      </c>
      <c r="E77" s="20">
        <v>53922</v>
      </c>
      <c r="F77" s="8">
        <v>17758231.690000072</v>
      </c>
      <c r="G77" s="8">
        <v>25891</v>
      </c>
      <c r="H77" s="8">
        <v>206704</v>
      </c>
      <c r="I77" s="8">
        <v>1211350</v>
      </c>
      <c r="J77" s="49">
        <v>1199026.3099999998</v>
      </c>
      <c r="K77" s="36">
        <f t="shared" si="6"/>
        <v>40589643.38000007</v>
      </c>
      <c r="L77" s="15">
        <v>135199.63</v>
      </c>
      <c r="M77" s="15">
        <v>10675</v>
      </c>
      <c r="N77" s="16">
        <v>45557.670000000006</v>
      </c>
      <c r="O77" s="16">
        <v>9109.34</v>
      </c>
      <c r="P77" s="103">
        <f t="shared" si="4"/>
        <v>200541.64</v>
      </c>
      <c r="Q77" s="39">
        <v>0</v>
      </c>
      <c r="R77" s="112">
        <v>1233021.76</v>
      </c>
      <c r="S77" s="109">
        <f t="shared" si="5"/>
        <v>42023206.780000068</v>
      </c>
    </row>
    <row r="78" spans="1:19" ht="13.2" x14ac:dyDescent="0.25">
      <c r="A78" s="11" t="s">
        <v>151</v>
      </c>
      <c r="B78" s="5" t="s">
        <v>152</v>
      </c>
      <c r="C78" s="107">
        <v>4150762</v>
      </c>
      <c r="D78" s="20">
        <v>340685</v>
      </c>
      <c r="E78" s="20">
        <v>10779</v>
      </c>
      <c r="F78" s="8">
        <v>5226335.2299999967</v>
      </c>
      <c r="G78" s="8">
        <v>7531</v>
      </c>
      <c r="H78" s="8">
        <v>60352</v>
      </c>
      <c r="I78" s="8">
        <v>281925</v>
      </c>
      <c r="J78" s="49">
        <v>1496436.4799999995</v>
      </c>
      <c r="K78" s="36">
        <f t="shared" si="6"/>
        <v>8581932.7499999963</v>
      </c>
      <c r="L78" s="15">
        <v>102718.62999999999</v>
      </c>
      <c r="M78" s="15">
        <v>10675</v>
      </c>
      <c r="N78" s="16">
        <v>10221.82</v>
      </c>
      <c r="O78" s="16">
        <v>2043.87</v>
      </c>
      <c r="P78" s="103">
        <f t="shared" si="4"/>
        <v>125659.31999999998</v>
      </c>
      <c r="Q78" s="39">
        <v>0</v>
      </c>
      <c r="R78" s="112">
        <v>2134102.2800000003</v>
      </c>
      <c r="S78" s="109">
        <f t="shared" si="5"/>
        <v>10841694.349999998</v>
      </c>
    </row>
    <row r="79" spans="1:19" ht="13.2" x14ac:dyDescent="0.25">
      <c r="A79" s="11" t="s">
        <v>153</v>
      </c>
      <c r="B79" s="5" t="s">
        <v>154</v>
      </c>
      <c r="C79" s="107">
        <v>1003476</v>
      </c>
      <c r="D79" s="20">
        <v>82741</v>
      </c>
      <c r="E79" s="20">
        <v>2618</v>
      </c>
      <c r="F79" s="8">
        <v>995190.57000000007</v>
      </c>
      <c r="G79" s="8">
        <v>1526</v>
      </c>
      <c r="H79" s="8">
        <v>12204</v>
      </c>
      <c r="I79" s="8">
        <v>25900</v>
      </c>
      <c r="J79" s="49">
        <v>153568.68</v>
      </c>
      <c r="K79" s="36">
        <f t="shared" si="6"/>
        <v>1970086.8900000004</v>
      </c>
      <c r="L79" s="15">
        <v>49926.170000000006</v>
      </c>
      <c r="M79" s="15">
        <v>10675</v>
      </c>
      <c r="N79" s="16">
        <v>2259.3100000000004</v>
      </c>
      <c r="O79" s="16">
        <v>451.75</v>
      </c>
      <c r="P79" s="103">
        <f t="shared" si="4"/>
        <v>63312.23</v>
      </c>
      <c r="Q79" s="39">
        <v>0</v>
      </c>
      <c r="R79" s="112">
        <v>343645.74000000005</v>
      </c>
      <c r="S79" s="109">
        <f t="shared" si="5"/>
        <v>2377044.8600000003</v>
      </c>
    </row>
    <row r="80" spans="1:19" ht="13.2" x14ac:dyDescent="0.25">
      <c r="A80" s="11" t="s">
        <v>155</v>
      </c>
      <c r="B80" s="5" t="s">
        <v>156</v>
      </c>
      <c r="C80" s="107">
        <v>3861813</v>
      </c>
      <c r="D80" s="20">
        <v>317211</v>
      </c>
      <c r="E80" s="20">
        <v>10036</v>
      </c>
      <c r="F80" s="8">
        <v>3447195.9699999969</v>
      </c>
      <c r="G80" s="8">
        <v>4673</v>
      </c>
      <c r="H80" s="8">
        <v>37344</v>
      </c>
      <c r="I80" s="8">
        <v>161620.5</v>
      </c>
      <c r="J80" s="49">
        <v>268649.13000000006</v>
      </c>
      <c r="K80" s="36">
        <f t="shared" si="6"/>
        <v>7571244.3399999971</v>
      </c>
      <c r="L80" s="15">
        <v>62550.75</v>
      </c>
      <c r="M80" s="15">
        <v>10675</v>
      </c>
      <c r="N80" s="16">
        <v>8920.2000000000007</v>
      </c>
      <c r="O80" s="16">
        <v>1783.61</v>
      </c>
      <c r="P80" s="103">
        <f t="shared" si="4"/>
        <v>83929.56</v>
      </c>
      <c r="Q80" s="39">
        <v>0</v>
      </c>
      <c r="R80" s="112">
        <v>577523.73</v>
      </c>
      <c r="S80" s="109">
        <f t="shared" si="5"/>
        <v>8232697.6299999971</v>
      </c>
    </row>
    <row r="81" spans="1:19" ht="13.2" x14ac:dyDescent="0.25">
      <c r="A81" s="11" t="s">
        <v>157</v>
      </c>
      <c r="B81" s="5" t="s">
        <v>158</v>
      </c>
      <c r="C81" s="107">
        <v>3377162</v>
      </c>
      <c r="D81" s="20">
        <v>279385</v>
      </c>
      <c r="E81" s="20">
        <v>8839</v>
      </c>
      <c r="F81" s="8">
        <v>3495555.759999997</v>
      </c>
      <c r="G81" s="8">
        <v>4597</v>
      </c>
      <c r="H81" s="8">
        <v>36740</v>
      </c>
      <c r="I81" s="8">
        <v>140095.5</v>
      </c>
      <c r="J81" s="49">
        <v>309338.5</v>
      </c>
      <c r="K81" s="36">
        <f t="shared" si="6"/>
        <v>7033035.759999997</v>
      </c>
      <c r="L81" s="15">
        <v>56048.04</v>
      </c>
      <c r="M81" s="15">
        <v>10675</v>
      </c>
      <c r="N81" s="16">
        <v>7088.6100000000006</v>
      </c>
      <c r="O81" s="16">
        <v>1417.38</v>
      </c>
      <c r="P81" s="103">
        <f t="shared" si="4"/>
        <v>75229.030000000013</v>
      </c>
      <c r="Q81" s="39">
        <v>0</v>
      </c>
      <c r="R81" s="112">
        <v>2174348.5700000003</v>
      </c>
      <c r="S81" s="109">
        <f t="shared" si="5"/>
        <v>9282613.3599999975</v>
      </c>
    </row>
    <row r="82" spans="1:19" ht="13.2" x14ac:dyDescent="0.25">
      <c r="A82" s="11" t="s">
        <v>159</v>
      </c>
      <c r="B82" s="5" t="s">
        <v>160</v>
      </c>
      <c r="C82" s="107">
        <v>1424889</v>
      </c>
      <c r="D82" s="20">
        <v>115769</v>
      </c>
      <c r="E82" s="20">
        <v>3663</v>
      </c>
      <c r="F82" s="8">
        <v>1217092.3099999994</v>
      </c>
      <c r="G82" s="8">
        <v>1999</v>
      </c>
      <c r="H82" s="8">
        <v>15992</v>
      </c>
      <c r="I82" s="8">
        <v>105262.5</v>
      </c>
      <c r="J82" s="49">
        <v>360851</v>
      </c>
      <c r="K82" s="36">
        <f t="shared" si="6"/>
        <v>2523815.8099999996</v>
      </c>
      <c r="L82" s="15">
        <v>51927.37</v>
      </c>
      <c r="M82" s="15">
        <v>10675</v>
      </c>
      <c r="N82" s="16">
        <v>3006.48</v>
      </c>
      <c r="O82" s="16">
        <v>601.15</v>
      </c>
      <c r="P82" s="103">
        <f t="shared" si="4"/>
        <v>66210</v>
      </c>
      <c r="Q82" s="39">
        <v>0</v>
      </c>
      <c r="R82" s="112">
        <v>600898.69000000006</v>
      </c>
      <c r="S82" s="109">
        <f t="shared" si="5"/>
        <v>3190924.4999999995</v>
      </c>
    </row>
    <row r="83" spans="1:19" ht="13.2" x14ac:dyDescent="0.25">
      <c r="A83" s="11" t="s">
        <v>161</v>
      </c>
      <c r="B83" s="5" t="s">
        <v>162</v>
      </c>
      <c r="C83" s="107">
        <v>9644833</v>
      </c>
      <c r="D83" s="20">
        <v>786503</v>
      </c>
      <c r="E83" s="20">
        <v>24884</v>
      </c>
      <c r="F83" s="8">
        <v>8952919.8100000508</v>
      </c>
      <c r="G83" s="8">
        <v>12516</v>
      </c>
      <c r="H83" s="8">
        <v>99948</v>
      </c>
      <c r="I83" s="8">
        <v>448525</v>
      </c>
      <c r="J83" s="49">
        <v>640591.75000000012</v>
      </c>
      <c r="K83" s="36">
        <f t="shared" si="6"/>
        <v>19329537.060000051</v>
      </c>
      <c r="L83" s="15">
        <v>118216.1</v>
      </c>
      <c r="M83" s="15">
        <v>10675</v>
      </c>
      <c r="N83" s="16">
        <v>21209.62</v>
      </c>
      <c r="O83" s="16">
        <v>4240.8999999999996</v>
      </c>
      <c r="P83" s="103">
        <f t="shared" si="4"/>
        <v>154341.62</v>
      </c>
      <c r="Q83" s="39">
        <v>0</v>
      </c>
      <c r="R83" s="112">
        <v>673668.25</v>
      </c>
      <c r="S83" s="109">
        <f t="shared" si="5"/>
        <v>20157546.930000052</v>
      </c>
    </row>
    <row r="84" spans="1:19" ht="13.2" x14ac:dyDescent="0.25">
      <c r="A84" s="11" t="s">
        <v>163</v>
      </c>
      <c r="B84" s="5" t="s">
        <v>164</v>
      </c>
      <c r="C84" s="107">
        <v>2845673</v>
      </c>
      <c r="D84" s="20">
        <v>231226</v>
      </c>
      <c r="E84" s="20">
        <v>7316</v>
      </c>
      <c r="F84" s="8">
        <v>2839935.7599999974</v>
      </c>
      <c r="G84" s="8">
        <v>3862</v>
      </c>
      <c r="H84" s="8">
        <v>30848</v>
      </c>
      <c r="I84" s="8">
        <v>122587.5</v>
      </c>
      <c r="J84" s="49">
        <v>252547.16999999998</v>
      </c>
      <c r="K84" s="36">
        <f t="shared" si="6"/>
        <v>5828901.089999998</v>
      </c>
      <c r="L84" s="15">
        <v>61001.680000000008</v>
      </c>
      <c r="M84" s="15">
        <v>10675</v>
      </c>
      <c r="N84" s="16">
        <v>6151.8400000000011</v>
      </c>
      <c r="O84" s="16">
        <v>1230.07</v>
      </c>
      <c r="P84" s="103">
        <f t="shared" si="4"/>
        <v>79058.590000000011</v>
      </c>
      <c r="Q84" s="39">
        <v>0</v>
      </c>
      <c r="R84" s="112">
        <v>423328.1</v>
      </c>
      <c r="S84" s="109">
        <f t="shared" si="5"/>
        <v>6331287.7799999975</v>
      </c>
    </row>
    <row r="85" spans="1:19" ht="13.2" x14ac:dyDescent="0.25">
      <c r="A85" s="11" t="s">
        <v>165</v>
      </c>
      <c r="B85" s="5" t="s">
        <v>166</v>
      </c>
      <c r="C85" s="107">
        <v>1118080</v>
      </c>
      <c r="D85" s="20">
        <v>91344</v>
      </c>
      <c r="E85" s="20">
        <v>2890</v>
      </c>
      <c r="F85" s="8">
        <v>1185282.27</v>
      </c>
      <c r="G85" s="8">
        <v>1441</v>
      </c>
      <c r="H85" s="8">
        <v>11492</v>
      </c>
      <c r="I85" s="8">
        <v>49533</v>
      </c>
      <c r="J85" s="49">
        <v>103566.27</v>
      </c>
      <c r="K85" s="36">
        <f t="shared" si="6"/>
        <v>2356496</v>
      </c>
      <c r="L85" s="15">
        <v>51927.37</v>
      </c>
      <c r="M85" s="15">
        <v>10675</v>
      </c>
      <c r="N85" s="16">
        <v>2168.1199999999994</v>
      </c>
      <c r="O85" s="16">
        <v>433.52</v>
      </c>
      <c r="P85" s="103">
        <f t="shared" si="4"/>
        <v>65204.01</v>
      </c>
      <c r="Q85" s="39">
        <v>0</v>
      </c>
      <c r="R85" s="112">
        <v>269040.78000000003</v>
      </c>
      <c r="S85" s="109">
        <f t="shared" si="5"/>
        <v>2690740.79</v>
      </c>
    </row>
    <row r="86" spans="1:19" ht="13.2" x14ac:dyDescent="0.25">
      <c r="A86" s="11" t="s">
        <v>167</v>
      </c>
      <c r="B86" s="5" t="s">
        <v>168</v>
      </c>
      <c r="C86" s="107">
        <v>8550997</v>
      </c>
      <c r="D86" s="20">
        <v>699841</v>
      </c>
      <c r="E86" s="20">
        <v>22142</v>
      </c>
      <c r="F86" s="8">
        <v>8436177.2100000419</v>
      </c>
      <c r="G86" s="8">
        <v>10847</v>
      </c>
      <c r="H86" s="8">
        <v>86600</v>
      </c>
      <c r="I86" s="8">
        <v>290412.5</v>
      </c>
      <c r="J86" s="49">
        <v>511195.52000000008</v>
      </c>
      <c r="K86" s="36">
        <f t="shared" si="6"/>
        <v>17585821.190000042</v>
      </c>
      <c r="L86" s="15">
        <v>119373.11</v>
      </c>
      <c r="M86" s="15">
        <v>10675</v>
      </c>
      <c r="N86" s="16">
        <v>20098.040000000005</v>
      </c>
      <c r="O86" s="16">
        <v>4018.64</v>
      </c>
      <c r="P86" s="103">
        <f t="shared" si="4"/>
        <v>154164.79</v>
      </c>
      <c r="Q86" s="39">
        <v>0</v>
      </c>
      <c r="R86" s="112">
        <v>906171.08000000007</v>
      </c>
      <c r="S86" s="109">
        <f t="shared" si="5"/>
        <v>18646157.06000004</v>
      </c>
    </row>
    <row r="87" spans="1:19" ht="13.2" x14ac:dyDescent="0.25">
      <c r="A87" s="11" t="s">
        <v>169</v>
      </c>
      <c r="B87" s="5" t="s">
        <v>170</v>
      </c>
      <c r="C87" s="107">
        <v>2717521</v>
      </c>
      <c r="D87" s="20">
        <v>223251</v>
      </c>
      <c r="E87" s="20">
        <v>7063</v>
      </c>
      <c r="F87" s="8">
        <v>2531954.3699999964</v>
      </c>
      <c r="G87" s="8">
        <v>3911</v>
      </c>
      <c r="H87" s="8">
        <v>31240</v>
      </c>
      <c r="I87" s="8">
        <v>177450</v>
      </c>
      <c r="J87" s="49">
        <v>271739.39</v>
      </c>
      <c r="K87" s="36">
        <f t="shared" si="6"/>
        <v>5420650.9799999967</v>
      </c>
      <c r="L87" s="15">
        <v>62346.270000000004</v>
      </c>
      <c r="M87" s="15">
        <v>10675</v>
      </c>
      <c r="N87" s="16">
        <v>5850.28</v>
      </c>
      <c r="O87" s="16">
        <v>1169.78</v>
      </c>
      <c r="P87" s="103">
        <f t="shared" si="4"/>
        <v>80041.33</v>
      </c>
      <c r="Q87" s="39">
        <v>0</v>
      </c>
      <c r="R87" s="112">
        <v>682308.36</v>
      </c>
      <c r="S87" s="109">
        <f t="shared" si="5"/>
        <v>6183000.6699999971</v>
      </c>
    </row>
    <row r="88" spans="1:19" ht="13.2" x14ac:dyDescent="0.25">
      <c r="A88" s="11" t="s">
        <v>171</v>
      </c>
      <c r="B88" s="5" t="s">
        <v>172</v>
      </c>
      <c r="C88" s="107">
        <v>399692</v>
      </c>
      <c r="D88" s="20">
        <v>32944</v>
      </c>
      <c r="E88" s="20">
        <v>1042</v>
      </c>
      <c r="F88" s="8">
        <v>464412.24000000017</v>
      </c>
      <c r="G88" s="8">
        <v>656</v>
      </c>
      <c r="H88" s="8">
        <v>5244</v>
      </c>
      <c r="I88" s="8">
        <v>18550</v>
      </c>
      <c r="J88" s="49">
        <v>40955.880000000005</v>
      </c>
      <c r="K88" s="36">
        <f t="shared" si="6"/>
        <v>881584.36000000022</v>
      </c>
      <c r="L88" s="15">
        <v>51927.37</v>
      </c>
      <c r="M88" s="15">
        <v>10675</v>
      </c>
      <c r="N88" s="16">
        <v>1026.72</v>
      </c>
      <c r="O88" s="16">
        <v>205.29</v>
      </c>
      <c r="P88" s="103">
        <f t="shared" si="4"/>
        <v>63834.380000000005</v>
      </c>
      <c r="Q88" s="39">
        <v>0</v>
      </c>
      <c r="R88" s="112">
        <v>72305.87999999999</v>
      </c>
      <c r="S88" s="109">
        <f t="shared" si="5"/>
        <v>1017724.6200000002</v>
      </c>
    </row>
    <row r="89" spans="1:19" ht="13.2" x14ac:dyDescent="0.25">
      <c r="A89" s="11" t="s">
        <v>173</v>
      </c>
      <c r="B89" s="5" t="s">
        <v>174</v>
      </c>
      <c r="C89" s="107">
        <v>200361041</v>
      </c>
      <c r="D89" s="20">
        <v>16410286</v>
      </c>
      <c r="E89" s="20">
        <v>519190</v>
      </c>
      <c r="F89" s="8">
        <v>132498475.18000527</v>
      </c>
      <c r="G89" s="8">
        <v>163952</v>
      </c>
      <c r="H89" s="8">
        <v>1324848</v>
      </c>
      <c r="I89" s="8">
        <v>3313983.71</v>
      </c>
      <c r="J89" s="49">
        <v>7185262.5800000001</v>
      </c>
      <c r="K89" s="36">
        <f t="shared" si="6"/>
        <v>347406513.31000525</v>
      </c>
      <c r="L89" s="15">
        <v>445251.39</v>
      </c>
      <c r="M89" s="15">
        <v>10675</v>
      </c>
      <c r="N89" s="16">
        <v>291085.08</v>
      </c>
      <c r="O89" s="16">
        <v>58203.03</v>
      </c>
      <c r="P89" s="103">
        <f t="shared" si="4"/>
        <v>805214.5</v>
      </c>
      <c r="Q89" s="39">
        <v>0</v>
      </c>
      <c r="R89" s="112">
        <v>10495458.779999997</v>
      </c>
      <c r="S89" s="109">
        <f t="shared" si="5"/>
        <v>358707186.59000522</v>
      </c>
    </row>
    <row r="90" spans="1:19" ht="13.2" x14ac:dyDescent="0.25">
      <c r="A90" s="11" t="s">
        <v>175</v>
      </c>
      <c r="B90" s="5" t="s">
        <v>176</v>
      </c>
      <c r="C90" s="107">
        <v>638481</v>
      </c>
      <c r="D90" s="20">
        <v>52268</v>
      </c>
      <c r="E90" s="20">
        <v>1654</v>
      </c>
      <c r="F90" s="8">
        <v>651239.61000000034</v>
      </c>
      <c r="G90" s="8">
        <v>999</v>
      </c>
      <c r="H90" s="8">
        <v>7972</v>
      </c>
      <c r="I90" s="8">
        <v>33950</v>
      </c>
      <c r="J90" s="49">
        <v>201354.7</v>
      </c>
      <c r="K90" s="36">
        <f t="shared" si="6"/>
        <v>1185208.9100000004</v>
      </c>
      <c r="L90" s="15">
        <v>38459.56</v>
      </c>
      <c r="M90" s="15">
        <v>10675</v>
      </c>
      <c r="N90" s="16">
        <v>1415.89</v>
      </c>
      <c r="O90" s="16">
        <v>283.11</v>
      </c>
      <c r="P90" s="103">
        <f t="shared" si="4"/>
        <v>50833.56</v>
      </c>
      <c r="Q90" s="39">
        <v>0</v>
      </c>
      <c r="R90" s="112">
        <v>146070.62</v>
      </c>
      <c r="S90" s="109">
        <f t="shared" si="5"/>
        <v>1382113.0900000003</v>
      </c>
    </row>
    <row r="91" spans="1:19" ht="13.2" x14ac:dyDescent="0.25">
      <c r="A91" s="11" t="s">
        <v>177</v>
      </c>
      <c r="B91" s="5" t="s">
        <v>178</v>
      </c>
      <c r="C91" s="107">
        <v>12385153</v>
      </c>
      <c r="D91" s="20">
        <v>1010217</v>
      </c>
      <c r="E91" s="20">
        <v>31961</v>
      </c>
      <c r="F91" s="8">
        <v>11824755.030000083</v>
      </c>
      <c r="G91" s="8">
        <v>15263</v>
      </c>
      <c r="H91" s="8">
        <v>123256</v>
      </c>
      <c r="I91" s="8">
        <v>499191.5</v>
      </c>
      <c r="J91" s="49">
        <v>765213.31000000017</v>
      </c>
      <c r="K91" s="36">
        <f t="shared" si="6"/>
        <v>25124583.220000084</v>
      </c>
      <c r="L91" s="15">
        <v>98366.35</v>
      </c>
      <c r="M91" s="15">
        <v>10675</v>
      </c>
      <c r="N91" s="16">
        <v>26016.339999999997</v>
      </c>
      <c r="O91" s="16">
        <v>5202.0200000000004</v>
      </c>
      <c r="P91" s="103">
        <f t="shared" si="4"/>
        <v>140259.71</v>
      </c>
      <c r="Q91" s="39">
        <v>0</v>
      </c>
      <c r="R91" s="112">
        <v>234434.65000000002</v>
      </c>
      <c r="S91" s="109">
        <f t="shared" si="5"/>
        <v>25499277.580000084</v>
      </c>
    </row>
    <row r="92" spans="1:19" ht="13.2" x14ac:dyDescent="0.25">
      <c r="A92" s="11" t="s">
        <v>179</v>
      </c>
      <c r="B92" s="5" t="s">
        <v>180</v>
      </c>
      <c r="C92" s="107">
        <v>4638420</v>
      </c>
      <c r="D92" s="20">
        <v>381427</v>
      </c>
      <c r="E92" s="20">
        <v>12068</v>
      </c>
      <c r="F92" s="8">
        <v>4520834.9199999962</v>
      </c>
      <c r="G92" s="8">
        <v>6486</v>
      </c>
      <c r="H92" s="8">
        <v>51820</v>
      </c>
      <c r="I92" s="8">
        <v>169575</v>
      </c>
      <c r="J92" s="49">
        <v>605776.09</v>
      </c>
      <c r="K92" s="36">
        <f t="shared" si="6"/>
        <v>9174854.8299999963</v>
      </c>
      <c r="L92" s="15">
        <v>102718.62999999999</v>
      </c>
      <c r="M92" s="15">
        <v>10675</v>
      </c>
      <c r="N92" s="16">
        <v>9992.989999999998</v>
      </c>
      <c r="O92" s="16">
        <v>1998.12</v>
      </c>
      <c r="P92" s="103">
        <f t="shared" si="4"/>
        <v>125384.73999999999</v>
      </c>
      <c r="Q92" s="39">
        <v>0</v>
      </c>
      <c r="R92" s="112">
        <v>520267.72</v>
      </c>
      <c r="S92" s="109">
        <f t="shared" si="5"/>
        <v>9820507.2899999972</v>
      </c>
    </row>
    <row r="93" spans="1:19" ht="13.2" x14ac:dyDescent="0.25">
      <c r="A93" s="11" t="s">
        <v>181</v>
      </c>
      <c r="B93" s="5" t="s">
        <v>182</v>
      </c>
      <c r="C93" s="107">
        <v>20179616</v>
      </c>
      <c r="D93" s="20">
        <v>1649251</v>
      </c>
      <c r="E93" s="20">
        <v>52179</v>
      </c>
      <c r="F93" s="8">
        <v>15356343.560000066</v>
      </c>
      <c r="G93" s="8">
        <v>19426</v>
      </c>
      <c r="H93" s="8">
        <v>155644</v>
      </c>
      <c r="I93" s="8">
        <v>509687.5</v>
      </c>
      <c r="J93" s="49">
        <v>732676.41</v>
      </c>
      <c r="K93" s="36">
        <f t="shared" si="6"/>
        <v>37189470.650000066</v>
      </c>
      <c r="L93" s="15">
        <v>144835.93</v>
      </c>
      <c r="M93" s="15">
        <v>10675</v>
      </c>
      <c r="N93" s="16">
        <v>45191.679999999993</v>
      </c>
      <c r="O93" s="16">
        <v>9036.16</v>
      </c>
      <c r="P93" s="103">
        <f t="shared" si="4"/>
        <v>209738.77</v>
      </c>
      <c r="Q93" s="39">
        <v>0</v>
      </c>
      <c r="R93" s="112">
        <v>2663904.0499999998</v>
      </c>
      <c r="S93" s="109">
        <f t="shared" si="5"/>
        <v>40063113.470000066</v>
      </c>
    </row>
    <row r="94" spans="1:19" ht="13.2" x14ac:dyDescent="0.25">
      <c r="A94" s="11" t="s">
        <v>183</v>
      </c>
      <c r="B94" s="5" t="s">
        <v>184</v>
      </c>
      <c r="C94" s="107">
        <v>3038954</v>
      </c>
      <c r="D94" s="20">
        <v>249408</v>
      </c>
      <c r="E94" s="20">
        <v>7891</v>
      </c>
      <c r="F94" s="8">
        <v>2958578.3799999962</v>
      </c>
      <c r="G94" s="8">
        <v>4474</v>
      </c>
      <c r="H94" s="8">
        <v>35692</v>
      </c>
      <c r="I94" s="8">
        <v>174650</v>
      </c>
      <c r="J94" s="49">
        <v>353931.62999999995</v>
      </c>
      <c r="K94" s="36">
        <f t="shared" si="6"/>
        <v>6115715.7499999963</v>
      </c>
      <c r="L94" s="15">
        <v>62550.75</v>
      </c>
      <c r="M94" s="15">
        <v>10675</v>
      </c>
      <c r="N94" s="16">
        <v>6119.0399999999991</v>
      </c>
      <c r="O94" s="16">
        <v>1223.51</v>
      </c>
      <c r="P94" s="103">
        <f t="shared" si="4"/>
        <v>80568.299999999988</v>
      </c>
      <c r="Q94" s="39">
        <v>0</v>
      </c>
      <c r="R94" s="112">
        <v>273777.07</v>
      </c>
      <c r="S94" s="109">
        <f t="shared" si="5"/>
        <v>6470061.1199999964</v>
      </c>
    </row>
    <row r="95" spans="1:19" ht="13.2" x14ac:dyDescent="0.25">
      <c r="A95" s="11" t="s">
        <v>185</v>
      </c>
      <c r="B95" s="5" t="s">
        <v>186</v>
      </c>
      <c r="C95" s="107">
        <v>5477321</v>
      </c>
      <c r="D95" s="20">
        <v>449015</v>
      </c>
      <c r="E95" s="20">
        <v>14206</v>
      </c>
      <c r="F95" s="8">
        <v>6136184.0100000016</v>
      </c>
      <c r="G95" s="8">
        <v>8831</v>
      </c>
      <c r="H95" s="8">
        <v>70408</v>
      </c>
      <c r="I95" s="8">
        <v>365929</v>
      </c>
      <c r="J95" s="49">
        <v>825129.27</v>
      </c>
      <c r="K95" s="36">
        <f t="shared" si="6"/>
        <v>11696764.740000002</v>
      </c>
      <c r="L95" s="15">
        <v>88394.99</v>
      </c>
      <c r="M95" s="15">
        <v>10675</v>
      </c>
      <c r="N95" s="16">
        <v>11501.65</v>
      </c>
      <c r="O95" s="16">
        <v>2299.7800000000002</v>
      </c>
      <c r="P95" s="103">
        <f t="shared" si="4"/>
        <v>112871.42</v>
      </c>
      <c r="Q95" s="39">
        <v>0</v>
      </c>
      <c r="R95" s="112">
        <v>1589686.8800000001</v>
      </c>
      <c r="S95" s="109">
        <f t="shared" si="5"/>
        <v>13399323.040000003</v>
      </c>
    </row>
    <row r="96" spans="1:19" ht="13.2" x14ac:dyDescent="0.25">
      <c r="A96" s="11" t="s">
        <v>187</v>
      </c>
      <c r="B96" s="5" t="s">
        <v>188</v>
      </c>
      <c r="C96" s="107">
        <v>3265788</v>
      </c>
      <c r="D96" s="20">
        <v>268873</v>
      </c>
      <c r="E96" s="20">
        <v>8507</v>
      </c>
      <c r="F96" s="8">
        <v>3155364.3099999987</v>
      </c>
      <c r="G96" s="8">
        <v>3845</v>
      </c>
      <c r="H96" s="8">
        <v>30728</v>
      </c>
      <c r="I96" s="8">
        <v>98875</v>
      </c>
      <c r="J96" s="49">
        <v>198199.66</v>
      </c>
      <c r="K96" s="36">
        <f t="shared" si="6"/>
        <v>6633780.6499999985</v>
      </c>
      <c r="L96" s="15">
        <v>103289.2</v>
      </c>
      <c r="M96" s="15">
        <v>10675</v>
      </c>
      <c r="N96" s="16">
        <v>7551.03</v>
      </c>
      <c r="O96" s="16">
        <v>1509.84</v>
      </c>
      <c r="P96" s="103">
        <f t="shared" si="4"/>
        <v>123025.06999999999</v>
      </c>
      <c r="Q96" s="39">
        <v>0</v>
      </c>
      <c r="R96" s="112">
        <v>848336.66</v>
      </c>
      <c r="S96" s="109">
        <f t="shared" si="5"/>
        <v>7605142.379999999</v>
      </c>
    </row>
    <row r="97" spans="1:19" ht="13.2" x14ac:dyDescent="0.25">
      <c r="A97" s="11" t="s">
        <v>189</v>
      </c>
      <c r="B97" s="5" t="s">
        <v>190</v>
      </c>
      <c r="C97" s="107">
        <v>11883582</v>
      </c>
      <c r="D97" s="20">
        <v>972390</v>
      </c>
      <c r="E97" s="20">
        <v>30765</v>
      </c>
      <c r="F97" s="8">
        <v>10806082.000000076</v>
      </c>
      <c r="G97" s="8">
        <v>14446</v>
      </c>
      <c r="H97" s="8">
        <v>115252</v>
      </c>
      <c r="I97" s="8">
        <v>404719.16</v>
      </c>
      <c r="J97" s="49">
        <v>831992.12999999989</v>
      </c>
      <c r="K97" s="36">
        <f t="shared" si="6"/>
        <v>23395244.030000076</v>
      </c>
      <c r="L97" s="15">
        <v>103846.34</v>
      </c>
      <c r="M97" s="15">
        <v>10675</v>
      </c>
      <c r="N97" s="16">
        <v>26610.26</v>
      </c>
      <c r="O97" s="16">
        <v>5320.77</v>
      </c>
      <c r="P97" s="103">
        <f t="shared" si="4"/>
        <v>146452.37</v>
      </c>
      <c r="Q97" s="39">
        <v>0</v>
      </c>
      <c r="R97" s="112">
        <v>741035.33000000007</v>
      </c>
      <c r="S97" s="109">
        <f t="shared" si="5"/>
        <v>24282731.730000079</v>
      </c>
    </row>
    <row r="98" spans="1:19" ht="13.2" x14ac:dyDescent="0.25">
      <c r="A98" s="11" t="s">
        <v>191</v>
      </c>
      <c r="B98" s="5" t="s">
        <v>192</v>
      </c>
      <c r="C98" s="107">
        <v>3594858</v>
      </c>
      <c r="D98" s="20">
        <v>294114</v>
      </c>
      <c r="E98" s="20">
        <v>9305</v>
      </c>
      <c r="F98" s="8">
        <v>2871944.1699999967</v>
      </c>
      <c r="G98" s="8">
        <v>4340</v>
      </c>
      <c r="H98" s="8">
        <v>34636</v>
      </c>
      <c r="I98" s="8">
        <v>180166.5</v>
      </c>
      <c r="J98" s="49">
        <v>343198.39</v>
      </c>
      <c r="K98" s="36">
        <f t="shared" si="6"/>
        <v>6646165.2799999965</v>
      </c>
      <c r="L98" s="15">
        <v>102718.62999999999</v>
      </c>
      <c r="M98" s="15">
        <v>10675</v>
      </c>
      <c r="N98" s="16">
        <v>7314.21</v>
      </c>
      <c r="O98" s="16">
        <v>1462.49</v>
      </c>
      <c r="P98" s="103">
        <f t="shared" si="4"/>
        <v>122170.33</v>
      </c>
      <c r="Q98" s="39">
        <v>0</v>
      </c>
      <c r="R98" s="112">
        <v>368078.86</v>
      </c>
      <c r="S98" s="109">
        <f t="shared" si="5"/>
        <v>7136414.4699999969</v>
      </c>
    </row>
    <row r="99" spans="1:19" ht="13.2" x14ac:dyDescent="0.25">
      <c r="A99" s="11" t="s">
        <v>193</v>
      </c>
      <c r="B99" s="5" t="s">
        <v>194</v>
      </c>
      <c r="C99" s="107">
        <v>1006787</v>
      </c>
      <c r="D99" s="20">
        <v>82439</v>
      </c>
      <c r="E99" s="20">
        <v>2608</v>
      </c>
      <c r="F99" s="8">
        <v>1193388.3499999996</v>
      </c>
      <c r="G99" s="8">
        <v>1674</v>
      </c>
      <c r="H99" s="8">
        <v>13376</v>
      </c>
      <c r="I99" s="8">
        <v>16800</v>
      </c>
      <c r="J99" s="49">
        <v>251212.90000000002</v>
      </c>
      <c r="K99" s="36">
        <f t="shared" si="6"/>
        <v>2065859.4499999997</v>
      </c>
      <c r="L99" s="15">
        <v>51927.37</v>
      </c>
      <c r="M99" s="15">
        <v>10675</v>
      </c>
      <c r="N99" s="16">
        <v>2811.06</v>
      </c>
      <c r="O99" s="16">
        <v>562.08000000000004</v>
      </c>
      <c r="P99" s="103">
        <f t="shared" si="4"/>
        <v>65975.509999999995</v>
      </c>
      <c r="Q99" s="39">
        <v>0</v>
      </c>
      <c r="R99" s="112">
        <v>98273.15</v>
      </c>
      <c r="S99" s="109">
        <f t="shared" si="5"/>
        <v>2230108.1099999994</v>
      </c>
    </row>
    <row r="100" spans="1:19" ht="13.2" x14ac:dyDescent="0.25">
      <c r="A100" s="11" t="s">
        <v>195</v>
      </c>
      <c r="B100" s="5" t="s">
        <v>196</v>
      </c>
      <c r="C100" s="107">
        <v>1967708</v>
      </c>
      <c r="D100" s="20">
        <v>161420</v>
      </c>
      <c r="E100" s="20">
        <v>5107</v>
      </c>
      <c r="F100" s="8">
        <v>2211083.0599999973</v>
      </c>
      <c r="G100" s="8">
        <v>3319</v>
      </c>
      <c r="H100" s="8">
        <v>26664</v>
      </c>
      <c r="I100" s="8">
        <v>150150</v>
      </c>
      <c r="J100" s="49">
        <v>338813.71</v>
      </c>
      <c r="K100" s="36">
        <f t="shared" si="6"/>
        <v>4186637.3499999968</v>
      </c>
      <c r="L100" s="15">
        <v>62550.75</v>
      </c>
      <c r="M100" s="15">
        <v>10675</v>
      </c>
      <c r="N100" s="16">
        <v>4799.34</v>
      </c>
      <c r="O100" s="16">
        <v>959.64</v>
      </c>
      <c r="P100" s="103">
        <f t="shared" si="4"/>
        <v>78984.73</v>
      </c>
      <c r="Q100" s="39">
        <v>0</v>
      </c>
      <c r="R100" s="112">
        <v>718776.72000000009</v>
      </c>
      <c r="S100" s="109">
        <f t="shared" ref="S100:S131" si="7">SUM(K100+P100+Q100+R100)</f>
        <v>4984398.799999997</v>
      </c>
    </row>
    <row r="101" spans="1:19" ht="13.2" x14ac:dyDescent="0.25">
      <c r="A101" s="11" t="s">
        <v>197</v>
      </c>
      <c r="B101" s="5" t="s">
        <v>198</v>
      </c>
      <c r="C101" s="107">
        <v>3998592</v>
      </c>
      <c r="D101" s="20">
        <v>326701</v>
      </c>
      <c r="E101" s="20">
        <v>10336</v>
      </c>
      <c r="F101" s="8">
        <v>3665470.0099999961</v>
      </c>
      <c r="G101" s="8">
        <v>5291</v>
      </c>
      <c r="H101" s="8">
        <v>42288</v>
      </c>
      <c r="I101" s="8">
        <v>234675</v>
      </c>
      <c r="J101" s="49">
        <v>463116.82</v>
      </c>
      <c r="K101" s="36">
        <f t="shared" si="6"/>
        <v>7820236.1899999958</v>
      </c>
      <c r="L101" s="15">
        <v>62550.75</v>
      </c>
      <c r="M101" s="15">
        <v>10675</v>
      </c>
      <c r="N101" s="16">
        <v>7747.22</v>
      </c>
      <c r="O101" s="16">
        <v>1549.07</v>
      </c>
      <c r="P101" s="103">
        <f t="shared" si="4"/>
        <v>82522.040000000008</v>
      </c>
      <c r="Q101" s="39">
        <v>0</v>
      </c>
      <c r="R101" s="112">
        <v>745504.11999999988</v>
      </c>
      <c r="S101" s="109">
        <f t="shared" si="7"/>
        <v>8648262.3499999959</v>
      </c>
    </row>
    <row r="102" spans="1:19" ht="13.2" x14ac:dyDescent="0.25">
      <c r="A102" s="11" t="s">
        <v>199</v>
      </c>
      <c r="B102" s="5" t="s">
        <v>200</v>
      </c>
      <c r="C102" s="107">
        <v>2672236</v>
      </c>
      <c r="D102" s="20">
        <v>220042</v>
      </c>
      <c r="E102" s="20">
        <v>6962</v>
      </c>
      <c r="F102" s="8">
        <v>2879597.9699999983</v>
      </c>
      <c r="G102" s="8">
        <v>3994</v>
      </c>
      <c r="H102" s="8">
        <v>31912</v>
      </c>
      <c r="I102" s="8">
        <v>131075</v>
      </c>
      <c r="J102" s="49">
        <v>233260.93000000002</v>
      </c>
      <c r="K102" s="36">
        <f t="shared" si="6"/>
        <v>5712558.0399999991</v>
      </c>
      <c r="L102" s="15">
        <v>64170.11</v>
      </c>
      <c r="M102" s="15">
        <v>10675</v>
      </c>
      <c r="N102" s="16">
        <v>6152.2800000000007</v>
      </c>
      <c r="O102" s="16">
        <v>1230.1600000000001</v>
      </c>
      <c r="P102" s="103">
        <f t="shared" si="4"/>
        <v>82227.55</v>
      </c>
      <c r="Q102" s="39">
        <v>0</v>
      </c>
      <c r="R102" s="112">
        <v>1549320.48</v>
      </c>
      <c r="S102" s="109">
        <f t="shared" si="7"/>
        <v>7344106.0699999984</v>
      </c>
    </row>
    <row r="103" spans="1:19" ht="13.2" x14ac:dyDescent="0.25">
      <c r="A103" s="11" t="s">
        <v>201</v>
      </c>
      <c r="B103" s="5" t="s">
        <v>202</v>
      </c>
      <c r="C103" s="107">
        <v>3128506</v>
      </c>
      <c r="D103" s="20">
        <v>258448</v>
      </c>
      <c r="E103" s="20">
        <v>8177</v>
      </c>
      <c r="F103" s="8">
        <v>4989346.8999999994</v>
      </c>
      <c r="G103" s="8">
        <v>6703</v>
      </c>
      <c r="H103" s="8">
        <v>53492</v>
      </c>
      <c r="I103" s="8">
        <v>210787.5</v>
      </c>
      <c r="J103" s="49">
        <v>1313010.01</v>
      </c>
      <c r="K103" s="36">
        <f t="shared" si="6"/>
        <v>7342450.3899999987</v>
      </c>
      <c r="L103" s="15">
        <v>100893.87999999999</v>
      </c>
      <c r="M103" s="15">
        <v>10675</v>
      </c>
      <c r="N103" s="16">
        <v>10065.86</v>
      </c>
      <c r="O103" s="16">
        <v>2012.69</v>
      </c>
      <c r="P103" s="103">
        <f t="shared" si="4"/>
        <v>123647.43</v>
      </c>
      <c r="Q103" s="39">
        <v>0</v>
      </c>
      <c r="R103" s="112">
        <v>397638.56</v>
      </c>
      <c r="S103" s="109">
        <f t="shared" si="7"/>
        <v>7863736.379999998</v>
      </c>
    </row>
    <row r="104" spans="1:19" ht="13.2" x14ac:dyDescent="0.25">
      <c r="A104" s="11" t="s">
        <v>203</v>
      </c>
      <c r="B104" s="5" t="s">
        <v>204</v>
      </c>
      <c r="C104" s="107">
        <v>1612534</v>
      </c>
      <c r="D104" s="20">
        <v>133302</v>
      </c>
      <c r="E104" s="20">
        <v>4217</v>
      </c>
      <c r="F104" s="8">
        <v>1628470.6799999995</v>
      </c>
      <c r="G104" s="8">
        <v>2190</v>
      </c>
      <c r="H104" s="8">
        <v>17500</v>
      </c>
      <c r="I104" s="8">
        <v>80062.5</v>
      </c>
      <c r="J104" s="49">
        <v>126659.88999999998</v>
      </c>
      <c r="K104" s="36">
        <f t="shared" si="6"/>
        <v>3351616.2899999996</v>
      </c>
      <c r="L104" s="15">
        <v>51564.41</v>
      </c>
      <c r="M104" s="15">
        <v>10675</v>
      </c>
      <c r="N104" s="16">
        <v>3285.34</v>
      </c>
      <c r="O104" s="16">
        <v>656.91</v>
      </c>
      <c r="P104" s="103">
        <f t="shared" si="4"/>
        <v>66181.66</v>
      </c>
      <c r="Q104" s="39">
        <v>0</v>
      </c>
      <c r="R104" s="112">
        <v>654605.2300000001</v>
      </c>
      <c r="S104" s="109">
        <f t="shared" si="7"/>
        <v>4072403.1799999997</v>
      </c>
    </row>
    <row r="105" spans="1:19" ht="13.2" x14ac:dyDescent="0.25">
      <c r="A105" s="11" t="s">
        <v>205</v>
      </c>
      <c r="B105" s="5" t="s">
        <v>206</v>
      </c>
      <c r="C105" s="107">
        <v>4381785</v>
      </c>
      <c r="D105" s="20">
        <v>358033</v>
      </c>
      <c r="E105" s="20">
        <v>11328</v>
      </c>
      <c r="F105" s="8">
        <v>4715625.7399999984</v>
      </c>
      <c r="G105" s="8">
        <v>5633</v>
      </c>
      <c r="H105" s="8">
        <v>45016</v>
      </c>
      <c r="I105" s="8">
        <v>151987.5</v>
      </c>
      <c r="J105" s="49">
        <v>456393.19</v>
      </c>
      <c r="K105" s="36">
        <f t="shared" si="6"/>
        <v>9213015.0499999989</v>
      </c>
      <c r="L105" s="15">
        <v>100893.87999999999</v>
      </c>
      <c r="M105" s="15">
        <v>10675</v>
      </c>
      <c r="N105" s="16">
        <v>10712.35</v>
      </c>
      <c r="O105" s="16">
        <v>2141.9499999999998</v>
      </c>
      <c r="P105" s="103">
        <f t="shared" si="4"/>
        <v>124423.18</v>
      </c>
      <c r="Q105" s="39">
        <v>0</v>
      </c>
      <c r="R105" s="112">
        <v>365542.50000000006</v>
      </c>
      <c r="S105" s="109">
        <f t="shared" si="7"/>
        <v>9702980.7299999986</v>
      </c>
    </row>
    <row r="106" spans="1:19" ht="13.2" x14ac:dyDescent="0.25">
      <c r="A106" s="11" t="s">
        <v>207</v>
      </c>
      <c r="B106" s="5" t="s">
        <v>208</v>
      </c>
      <c r="C106" s="107">
        <v>1451104</v>
      </c>
      <c r="D106" s="20">
        <v>118196</v>
      </c>
      <c r="E106" s="20">
        <v>3740</v>
      </c>
      <c r="F106" s="8">
        <v>915746.24000000011</v>
      </c>
      <c r="G106" s="8">
        <v>1200</v>
      </c>
      <c r="H106" s="8">
        <v>9600</v>
      </c>
      <c r="I106" s="8">
        <v>39812.5</v>
      </c>
      <c r="J106" s="49">
        <v>38230.17</v>
      </c>
      <c r="K106" s="36">
        <f t="shared" si="6"/>
        <v>2501168.5700000003</v>
      </c>
      <c r="L106" s="15">
        <v>41864.410000000003</v>
      </c>
      <c r="M106" s="15">
        <v>10675</v>
      </c>
      <c r="N106" s="16">
        <v>2568.33</v>
      </c>
      <c r="O106" s="16">
        <v>513.54</v>
      </c>
      <c r="P106" s="103">
        <f t="shared" si="4"/>
        <v>55621.280000000006</v>
      </c>
      <c r="Q106" s="39">
        <v>0</v>
      </c>
      <c r="R106" s="112">
        <v>278439.76</v>
      </c>
      <c r="S106" s="109">
        <f t="shared" si="7"/>
        <v>2835229.6100000003</v>
      </c>
    </row>
    <row r="107" spans="1:19" ht="13.2" x14ac:dyDescent="0.25">
      <c r="A107" s="11" t="s">
        <v>209</v>
      </c>
      <c r="B107" s="5" t="s">
        <v>210</v>
      </c>
      <c r="C107" s="107">
        <v>1243140</v>
      </c>
      <c r="D107" s="20">
        <v>101915</v>
      </c>
      <c r="E107" s="20">
        <v>3224</v>
      </c>
      <c r="F107" s="8">
        <v>1343536.7699999998</v>
      </c>
      <c r="G107" s="8">
        <v>1604</v>
      </c>
      <c r="H107" s="8">
        <v>12824</v>
      </c>
      <c r="I107" s="8">
        <v>42350</v>
      </c>
      <c r="J107" s="49">
        <v>101142.63999999998</v>
      </c>
      <c r="K107" s="36">
        <f t="shared" si="6"/>
        <v>2647451.1299999994</v>
      </c>
      <c r="L107" s="15">
        <v>43544.85</v>
      </c>
      <c r="M107" s="15">
        <v>10675</v>
      </c>
      <c r="N107" s="16">
        <v>3087.59</v>
      </c>
      <c r="O107" s="16">
        <v>617.37</v>
      </c>
      <c r="P107" s="103">
        <f t="shared" si="4"/>
        <v>57924.810000000005</v>
      </c>
      <c r="Q107" s="39">
        <v>0</v>
      </c>
      <c r="R107" s="112">
        <v>113935.22</v>
      </c>
      <c r="S107" s="109">
        <f t="shared" si="7"/>
        <v>2819311.1599999997</v>
      </c>
    </row>
    <row r="108" spans="1:19" ht="13.2" x14ac:dyDescent="0.25">
      <c r="A108" s="11" t="s">
        <v>211</v>
      </c>
      <c r="B108" s="5" t="s">
        <v>212</v>
      </c>
      <c r="C108" s="107">
        <v>14389874</v>
      </c>
      <c r="D108" s="20">
        <v>1181131</v>
      </c>
      <c r="E108" s="20">
        <v>37369</v>
      </c>
      <c r="F108" s="8">
        <v>13647445.180000097</v>
      </c>
      <c r="G108" s="8">
        <v>18581</v>
      </c>
      <c r="H108" s="8">
        <v>148596</v>
      </c>
      <c r="I108" s="8">
        <v>656862.5</v>
      </c>
      <c r="J108" s="49">
        <v>1575649.1800000002</v>
      </c>
      <c r="K108" s="36">
        <f t="shared" si="6"/>
        <v>28504209.500000097</v>
      </c>
      <c r="L108" s="15">
        <v>121399.63</v>
      </c>
      <c r="M108" s="15">
        <v>10675</v>
      </c>
      <c r="N108" s="16">
        <v>35322.15</v>
      </c>
      <c r="O108" s="16">
        <v>7062.73</v>
      </c>
      <c r="P108" s="103">
        <f t="shared" si="4"/>
        <v>174459.51</v>
      </c>
      <c r="Q108" s="39">
        <v>0</v>
      </c>
      <c r="R108" s="112">
        <v>958692.22999999986</v>
      </c>
      <c r="S108" s="109">
        <f t="shared" si="7"/>
        <v>29637361.240000099</v>
      </c>
    </row>
    <row r="109" spans="1:19" ht="13.2" x14ac:dyDescent="0.25">
      <c r="A109" s="11" t="s">
        <v>213</v>
      </c>
      <c r="B109" s="5" t="s">
        <v>214</v>
      </c>
      <c r="C109" s="107">
        <v>2165489</v>
      </c>
      <c r="D109" s="20">
        <v>178048</v>
      </c>
      <c r="E109" s="20">
        <v>5633</v>
      </c>
      <c r="F109" s="8">
        <v>2235768.1499999976</v>
      </c>
      <c r="G109" s="8">
        <v>4036</v>
      </c>
      <c r="H109" s="8">
        <v>32124</v>
      </c>
      <c r="I109" s="8">
        <v>247887.5</v>
      </c>
      <c r="J109" s="49">
        <v>561577.17999999993</v>
      </c>
      <c r="K109" s="36">
        <f t="shared" si="6"/>
        <v>4307408.4699999979</v>
      </c>
      <c r="L109" s="15">
        <v>62346.270000000004</v>
      </c>
      <c r="M109" s="15">
        <v>10675</v>
      </c>
      <c r="N109" s="16">
        <v>5719.7800000000007</v>
      </c>
      <c r="O109" s="16">
        <v>1143.68</v>
      </c>
      <c r="P109" s="103">
        <f t="shared" si="4"/>
        <v>79884.73</v>
      </c>
      <c r="Q109" s="39">
        <v>0</v>
      </c>
      <c r="R109" s="112">
        <v>1774289.0499999998</v>
      </c>
      <c r="S109" s="109">
        <f t="shared" si="7"/>
        <v>6161582.2499999981</v>
      </c>
    </row>
    <row r="110" spans="1:19" ht="13.2" x14ac:dyDescent="0.25">
      <c r="A110" s="11" t="s">
        <v>215</v>
      </c>
      <c r="B110" s="5" t="s">
        <v>216</v>
      </c>
      <c r="C110" s="107">
        <v>4685066</v>
      </c>
      <c r="D110" s="20">
        <v>383612</v>
      </c>
      <c r="E110" s="20">
        <v>12137</v>
      </c>
      <c r="F110" s="8">
        <v>4085195.6799999974</v>
      </c>
      <c r="G110" s="8">
        <v>5215</v>
      </c>
      <c r="H110" s="8">
        <v>41656</v>
      </c>
      <c r="I110" s="8">
        <v>165812.5</v>
      </c>
      <c r="J110" s="49">
        <v>241655.67999999999</v>
      </c>
      <c r="K110" s="36">
        <f t="shared" si="6"/>
        <v>9137038.4999999981</v>
      </c>
      <c r="L110" s="15">
        <v>102718.62999999999</v>
      </c>
      <c r="M110" s="15">
        <v>10675</v>
      </c>
      <c r="N110" s="16">
        <v>10136</v>
      </c>
      <c r="O110" s="16">
        <v>2026.71</v>
      </c>
      <c r="P110" s="103">
        <f t="shared" si="4"/>
        <v>125556.34</v>
      </c>
      <c r="Q110" s="39">
        <v>0</v>
      </c>
      <c r="R110" s="112">
        <v>527846.30999999994</v>
      </c>
      <c r="S110" s="109">
        <f t="shared" si="7"/>
        <v>9790441.1499999985</v>
      </c>
    </row>
    <row r="111" spans="1:19" ht="13.2" x14ac:dyDescent="0.25">
      <c r="A111" s="11" t="s">
        <v>217</v>
      </c>
      <c r="B111" s="5" t="s">
        <v>218</v>
      </c>
      <c r="C111" s="107">
        <v>7006805</v>
      </c>
      <c r="D111" s="20">
        <v>574803</v>
      </c>
      <c r="E111" s="20">
        <v>18186</v>
      </c>
      <c r="F111" s="8">
        <v>6235547.6399999978</v>
      </c>
      <c r="G111" s="8">
        <v>7814</v>
      </c>
      <c r="H111" s="8">
        <v>62340</v>
      </c>
      <c r="I111" s="8">
        <v>231175</v>
      </c>
      <c r="J111" s="49">
        <v>227683.88999999998</v>
      </c>
      <c r="K111" s="36">
        <f t="shared" si="6"/>
        <v>13908986.749999996</v>
      </c>
      <c r="L111" s="15">
        <v>101709.42</v>
      </c>
      <c r="M111" s="15">
        <v>10675</v>
      </c>
      <c r="N111" s="16">
        <v>14100.699999999999</v>
      </c>
      <c r="O111" s="16">
        <v>2819.46</v>
      </c>
      <c r="P111" s="103">
        <f t="shared" si="4"/>
        <v>129304.58</v>
      </c>
      <c r="Q111" s="39">
        <v>0</v>
      </c>
      <c r="R111" s="112">
        <v>452283.02</v>
      </c>
      <c r="S111" s="109">
        <f t="shared" si="7"/>
        <v>14490574.349999996</v>
      </c>
    </row>
    <row r="112" spans="1:19" ht="13.2" x14ac:dyDescent="0.25">
      <c r="A112" s="11" t="s">
        <v>219</v>
      </c>
      <c r="B112" s="5" t="s">
        <v>220</v>
      </c>
      <c r="C112" s="107">
        <v>1792830</v>
      </c>
      <c r="D112" s="20">
        <v>147724</v>
      </c>
      <c r="E112" s="20">
        <v>4674</v>
      </c>
      <c r="F112" s="8">
        <v>2101996.1199999982</v>
      </c>
      <c r="G112" s="8">
        <v>3327</v>
      </c>
      <c r="H112" s="8">
        <v>26564</v>
      </c>
      <c r="I112" s="8">
        <v>147875</v>
      </c>
      <c r="J112" s="49">
        <v>539026.18000000005</v>
      </c>
      <c r="K112" s="36">
        <f t="shared" si="6"/>
        <v>3685963.9399999981</v>
      </c>
      <c r="L112" s="15">
        <v>62550.75</v>
      </c>
      <c r="M112" s="15">
        <v>10675</v>
      </c>
      <c r="N112" s="16">
        <v>4940.38</v>
      </c>
      <c r="O112" s="16">
        <v>987.84</v>
      </c>
      <c r="P112" s="103">
        <f t="shared" si="4"/>
        <v>79153.97</v>
      </c>
      <c r="Q112" s="39">
        <v>0</v>
      </c>
      <c r="R112" s="112">
        <v>1768130.02</v>
      </c>
      <c r="S112" s="109">
        <f t="shared" si="7"/>
        <v>5533247.9299999978</v>
      </c>
    </row>
    <row r="113" spans="1:19" ht="13.2" x14ac:dyDescent="0.25">
      <c r="A113" s="11" t="s">
        <v>221</v>
      </c>
      <c r="B113" s="5" t="s">
        <v>222</v>
      </c>
      <c r="C113" s="107">
        <v>3458896</v>
      </c>
      <c r="D113" s="20">
        <v>284309</v>
      </c>
      <c r="E113" s="20">
        <v>8995</v>
      </c>
      <c r="F113" s="8">
        <v>3352964.5999999968</v>
      </c>
      <c r="G113" s="8">
        <v>4274</v>
      </c>
      <c r="H113" s="8">
        <v>34148</v>
      </c>
      <c r="I113" s="8">
        <v>126612.5</v>
      </c>
      <c r="J113" s="49">
        <v>223864.62</v>
      </c>
      <c r="K113" s="36">
        <f t="shared" si="6"/>
        <v>7046334.4799999967</v>
      </c>
      <c r="L113" s="15">
        <v>92288.510000000009</v>
      </c>
      <c r="M113" s="15">
        <v>10675</v>
      </c>
      <c r="N113" s="16">
        <v>7789.0000000000009</v>
      </c>
      <c r="O113" s="16">
        <v>1557.42</v>
      </c>
      <c r="P113" s="103">
        <f t="shared" si="4"/>
        <v>112309.93000000001</v>
      </c>
      <c r="Q113" s="39">
        <v>0</v>
      </c>
      <c r="R113" s="112">
        <v>2022432.3399999999</v>
      </c>
      <c r="S113" s="109">
        <f t="shared" si="7"/>
        <v>9181076.7499999963</v>
      </c>
    </row>
    <row r="114" spans="1:19" ht="13.2" x14ac:dyDescent="0.25">
      <c r="A114" s="11" t="s">
        <v>223</v>
      </c>
      <c r="B114" s="5" t="s">
        <v>224</v>
      </c>
      <c r="C114" s="107">
        <v>2409230</v>
      </c>
      <c r="D114" s="20">
        <v>196479</v>
      </c>
      <c r="E114" s="20">
        <v>6216</v>
      </c>
      <c r="F114" s="8">
        <v>2801562.5999999982</v>
      </c>
      <c r="G114" s="8">
        <v>3674</v>
      </c>
      <c r="H114" s="8">
        <v>29316</v>
      </c>
      <c r="I114" s="8">
        <v>132737.5</v>
      </c>
      <c r="J114" s="49">
        <v>338875.64999999997</v>
      </c>
      <c r="K114" s="36">
        <f t="shared" si="6"/>
        <v>5240339.4499999974</v>
      </c>
      <c r="L114" s="15">
        <v>62550.75</v>
      </c>
      <c r="M114" s="15">
        <v>10675</v>
      </c>
      <c r="N114" s="16">
        <v>5852.86</v>
      </c>
      <c r="O114" s="16">
        <v>1170.29</v>
      </c>
      <c r="P114" s="103">
        <f t="shared" si="4"/>
        <v>80248.899999999994</v>
      </c>
      <c r="Q114" s="39">
        <v>0</v>
      </c>
      <c r="R114" s="112">
        <v>67614.58</v>
      </c>
      <c r="S114" s="109">
        <f t="shared" si="7"/>
        <v>5388202.9299999978</v>
      </c>
    </row>
    <row r="115" spans="1:19" ht="13.2" x14ac:dyDescent="0.25">
      <c r="A115" s="11" t="s">
        <v>225</v>
      </c>
      <c r="B115" s="5" t="s">
        <v>226</v>
      </c>
      <c r="C115" s="107">
        <v>10333659</v>
      </c>
      <c r="D115" s="20">
        <v>846511</v>
      </c>
      <c r="E115" s="20">
        <v>26782</v>
      </c>
      <c r="F115" s="8">
        <v>8831879.1500000469</v>
      </c>
      <c r="G115" s="8">
        <v>10704</v>
      </c>
      <c r="H115" s="8">
        <v>85644</v>
      </c>
      <c r="I115" s="8">
        <v>306337.5</v>
      </c>
      <c r="J115" s="49">
        <v>821666.39</v>
      </c>
      <c r="K115" s="36">
        <f t="shared" si="6"/>
        <v>19619850.260000046</v>
      </c>
      <c r="L115" s="15">
        <v>121399.63</v>
      </c>
      <c r="M115" s="15">
        <v>10675</v>
      </c>
      <c r="N115" s="16">
        <v>21826.880000000001</v>
      </c>
      <c r="O115" s="16">
        <v>4364.33</v>
      </c>
      <c r="P115" s="103">
        <f t="shared" si="4"/>
        <v>158265.84</v>
      </c>
      <c r="Q115" s="39">
        <v>0</v>
      </c>
      <c r="R115" s="112">
        <v>781986.63000000012</v>
      </c>
      <c r="S115" s="109">
        <f t="shared" si="7"/>
        <v>20560102.730000045</v>
      </c>
    </row>
    <row r="116" spans="1:19" ht="13.2" x14ac:dyDescent="0.25">
      <c r="A116" s="11" t="s">
        <v>227</v>
      </c>
      <c r="B116" s="5" t="s">
        <v>228</v>
      </c>
      <c r="C116" s="107">
        <v>3610029</v>
      </c>
      <c r="D116" s="20">
        <v>295299</v>
      </c>
      <c r="E116" s="20">
        <v>9343</v>
      </c>
      <c r="F116" s="8">
        <v>3887359.0799999987</v>
      </c>
      <c r="G116" s="8">
        <v>5531</v>
      </c>
      <c r="H116" s="8">
        <v>44188</v>
      </c>
      <c r="I116" s="8">
        <v>160125</v>
      </c>
      <c r="J116" s="49">
        <v>674231.45</v>
      </c>
      <c r="K116" s="36">
        <f t="shared" si="6"/>
        <v>7337642.629999998</v>
      </c>
      <c r="L116" s="15">
        <v>62164.18</v>
      </c>
      <c r="M116" s="15">
        <v>10675</v>
      </c>
      <c r="N116" s="16">
        <v>8187.5700000000006</v>
      </c>
      <c r="O116" s="16">
        <v>1637.12</v>
      </c>
      <c r="P116" s="103">
        <f t="shared" si="4"/>
        <v>82663.87</v>
      </c>
      <c r="Q116" s="39">
        <v>0</v>
      </c>
      <c r="R116" s="112">
        <v>727051.35000000009</v>
      </c>
      <c r="S116" s="109">
        <f t="shared" si="7"/>
        <v>8147357.8499999978</v>
      </c>
    </row>
    <row r="117" spans="1:19" ht="13.2" x14ac:dyDescent="0.25">
      <c r="A117" s="11" t="s">
        <v>229</v>
      </c>
      <c r="B117" s="5" t="s">
        <v>230</v>
      </c>
      <c r="C117" s="107">
        <v>2087677</v>
      </c>
      <c r="D117" s="20">
        <v>170930</v>
      </c>
      <c r="E117" s="20">
        <v>5408</v>
      </c>
      <c r="F117" s="8">
        <v>1988498.3899999987</v>
      </c>
      <c r="G117" s="8">
        <v>2840</v>
      </c>
      <c r="H117" s="8">
        <v>22672</v>
      </c>
      <c r="I117" s="8">
        <v>123725</v>
      </c>
      <c r="J117" s="49">
        <v>134177.89000000001</v>
      </c>
      <c r="K117" s="36">
        <f t="shared" si="6"/>
        <v>4267572.4999999991</v>
      </c>
      <c r="L117" s="15">
        <v>48514.41</v>
      </c>
      <c r="M117" s="15">
        <v>10675</v>
      </c>
      <c r="N117" s="16">
        <v>4314.59</v>
      </c>
      <c r="O117" s="16">
        <v>862.71</v>
      </c>
      <c r="P117" s="103">
        <f t="shared" si="4"/>
        <v>64366.71</v>
      </c>
      <c r="Q117" s="39">
        <v>0</v>
      </c>
      <c r="R117" s="112">
        <v>426527.02</v>
      </c>
      <c r="S117" s="109">
        <f t="shared" si="7"/>
        <v>4758466.2299999986</v>
      </c>
    </row>
    <row r="118" spans="1:19" ht="13.2" x14ac:dyDescent="0.25">
      <c r="A118" s="11" t="s">
        <v>231</v>
      </c>
      <c r="B118" s="5" t="s">
        <v>232</v>
      </c>
      <c r="C118" s="107">
        <v>5708165</v>
      </c>
      <c r="D118" s="20">
        <v>469622</v>
      </c>
      <c r="E118" s="20">
        <v>14858</v>
      </c>
      <c r="F118" s="8">
        <v>5171639.7299999995</v>
      </c>
      <c r="G118" s="8">
        <v>7595</v>
      </c>
      <c r="H118" s="8">
        <v>60704</v>
      </c>
      <c r="I118" s="8">
        <v>336087.5</v>
      </c>
      <c r="J118" s="49">
        <v>373096.37</v>
      </c>
      <c r="K118" s="36">
        <f t="shared" si="6"/>
        <v>11395574.860000001</v>
      </c>
      <c r="L118" s="15">
        <v>96793.87999999999</v>
      </c>
      <c r="M118" s="15">
        <v>10675</v>
      </c>
      <c r="N118" s="16">
        <v>15515.909999999998</v>
      </c>
      <c r="O118" s="16">
        <v>3102.44</v>
      </c>
      <c r="P118" s="103">
        <f t="shared" si="4"/>
        <v>126087.23</v>
      </c>
      <c r="Q118" s="39">
        <v>0</v>
      </c>
      <c r="R118" s="112">
        <v>297607.37999999995</v>
      </c>
      <c r="S118" s="109">
        <f t="shared" si="7"/>
        <v>11819269.470000003</v>
      </c>
    </row>
    <row r="119" spans="1:19" ht="13.2" x14ac:dyDescent="0.25">
      <c r="A119" s="11" t="s">
        <v>233</v>
      </c>
      <c r="B119" s="5" t="s">
        <v>234</v>
      </c>
      <c r="C119" s="107">
        <v>1462296</v>
      </c>
      <c r="D119" s="20">
        <v>119278</v>
      </c>
      <c r="E119" s="20">
        <v>3774</v>
      </c>
      <c r="F119" s="8">
        <v>1361286.6399999997</v>
      </c>
      <c r="G119" s="8">
        <v>1921</v>
      </c>
      <c r="H119" s="8">
        <v>15356</v>
      </c>
      <c r="I119" s="8">
        <v>50137.5</v>
      </c>
      <c r="J119" s="49">
        <v>161762.13</v>
      </c>
      <c r="K119" s="36">
        <f t="shared" si="6"/>
        <v>2852287.01</v>
      </c>
      <c r="L119" s="15">
        <v>51406.94</v>
      </c>
      <c r="M119" s="15">
        <v>10675</v>
      </c>
      <c r="N119" s="16">
        <v>2978.5</v>
      </c>
      <c r="O119" s="16">
        <v>595.55999999999995</v>
      </c>
      <c r="P119" s="103">
        <f t="shared" si="4"/>
        <v>65656</v>
      </c>
      <c r="Q119" s="39">
        <v>0</v>
      </c>
      <c r="R119" s="112">
        <v>858565.99999999988</v>
      </c>
      <c r="S119" s="109">
        <f t="shared" si="7"/>
        <v>3776509.01</v>
      </c>
    </row>
    <row r="120" spans="1:19" ht="13.2" x14ac:dyDescent="0.25">
      <c r="A120" s="11" t="s">
        <v>235</v>
      </c>
      <c r="B120" s="5" t="s">
        <v>236</v>
      </c>
      <c r="C120" s="107">
        <v>3918533</v>
      </c>
      <c r="D120" s="20">
        <v>322661</v>
      </c>
      <c r="E120" s="20">
        <v>10208</v>
      </c>
      <c r="F120" s="8">
        <v>3649302.3099999982</v>
      </c>
      <c r="G120" s="8">
        <v>4683</v>
      </c>
      <c r="H120" s="8">
        <v>37408</v>
      </c>
      <c r="I120" s="8">
        <v>120662.5</v>
      </c>
      <c r="J120" s="49">
        <v>225562.63</v>
      </c>
      <c r="K120" s="36">
        <f t="shared" si="6"/>
        <v>7837895.1799999988</v>
      </c>
      <c r="L120" s="15">
        <v>62550.75</v>
      </c>
      <c r="M120" s="15">
        <v>10675</v>
      </c>
      <c r="N120" s="16">
        <v>8356.2099999999991</v>
      </c>
      <c r="O120" s="16">
        <v>1670.84</v>
      </c>
      <c r="P120" s="103">
        <f t="shared" si="4"/>
        <v>83252.799999999988</v>
      </c>
      <c r="Q120" s="39">
        <v>0</v>
      </c>
      <c r="R120" s="112">
        <v>187022.76</v>
      </c>
      <c r="S120" s="109">
        <f t="shared" si="7"/>
        <v>8108170.7399999984</v>
      </c>
    </row>
    <row r="121" spans="1:19" ht="13.2" x14ac:dyDescent="0.25">
      <c r="A121" s="11" t="s">
        <v>237</v>
      </c>
      <c r="B121" s="5" t="s">
        <v>238</v>
      </c>
      <c r="C121" s="107">
        <v>1694168</v>
      </c>
      <c r="D121" s="20">
        <v>139686</v>
      </c>
      <c r="E121" s="20">
        <v>4419</v>
      </c>
      <c r="F121" s="8">
        <v>2177560.7199999979</v>
      </c>
      <c r="G121" s="8">
        <v>2674</v>
      </c>
      <c r="H121" s="8">
        <v>21384</v>
      </c>
      <c r="I121" s="8">
        <v>64575</v>
      </c>
      <c r="J121" s="49">
        <v>494331.3299999999</v>
      </c>
      <c r="K121" s="36">
        <f t="shared" si="6"/>
        <v>3610135.3899999978</v>
      </c>
      <c r="L121" s="15">
        <v>65396.270000000004</v>
      </c>
      <c r="M121" s="15">
        <v>10675</v>
      </c>
      <c r="N121" s="16">
        <v>4456.6399999999994</v>
      </c>
      <c r="O121" s="16">
        <v>891.11</v>
      </c>
      <c r="P121" s="103">
        <f t="shared" si="4"/>
        <v>81419.02</v>
      </c>
      <c r="Q121" s="39">
        <v>0</v>
      </c>
      <c r="R121" s="112">
        <v>478335.79</v>
      </c>
      <c r="S121" s="109">
        <f t="shared" si="7"/>
        <v>4169890.1999999979</v>
      </c>
    </row>
    <row r="122" spans="1:19" ht="13.2" x14ac:dyDescent="0.25">
      <c r="A122" s="11" t="s">
        <v>239</v>
      </c>
      <c r="B122" s="5" t="s">
        <v>240</v>
      </c>
      <c r="C122" s="107">
        <v>1432744</v>
      </c>
      <c r="D122" s="20">
        <v>118674</v>
      </c>
      <c r="E122" s="20">
        <v>3755</v>
      </c>
      <c r="F122" s="8">
        <v>1766004.949999999</v>
      </c>
      <c r="G122" s="8">
        <v>2280</v>
      </c>
      <c r="H122" s="8">
        <v>18200</v>
      </c>
      <c r="I122" s="8">
        <v>58800</v>
      </c>
      <c r="J122" s="49">
        <v>594010.04999999993</v>
      </c>
      <c r="K122" s="36">
        <f t="shared" si="6"/>
        <v>2806447.8999999994</v>
      </c>
      <c r="L122" s="15">
        <v>44206.350000000006</v>
      </c>
      <c r="M122" s="15">
        <v>10675</v>
      </c>
      <c r="N122" s="16">
        <v>3158.6299999999997</v>
      </c>
      <c r="O122" s="16">
        <v>631.57000000000005</v>
      </c>
      <c r="P122" s="103">
        <f t="shared" si="4"/>
        <v>58671.55</v>
      </c>
      <c r="Q122" s="39">
        <v>0</v>
      </c>
      <c r="R122" s="112">
        <v>275006.96999999997</v>
      </c>
      <c r="S122" s="109">
        <f t="shared" si="7"/>
        <v>3140126.419999999</v>
      </c>
    </row>
    <row r="123" spans="1:19" ht="13.2" x14ac:dyDescent="0.25">
      <c r="A123" s="11" t="s">
        <v>241</v>
      </c>
      <c r="B123" s="5" t="s">
        <v>242</v>
      </c>
      <c r="C123" s="107">
        <v>2552626</v>
      </c>
      <c r="D123" s="20">
        <v>208221</v>
      </c>
      <c r="E123" s="20">
        <v>6588</v>
      </c>
      <c r="F123" s="8">
        <v>3417601.2699999972</v>
      </c>
      <c r="G123" s="8">
        <v>4256</v>
      </c>
      <c r="H123" s="8">
        <v>33976</v>
      </c>
      <c r="I123" s="8">
        <v>135800</v>
      </c>
      <c r="J123" s="49">
        <v>531062.85</v>
      </c>
      <c r="K123" s="36">
        <f t="shared" si="6"/>
        <v>5828005.4199999981</v>
      </c>
      <c r="L123" s="15">
        <v>102718.62999999999</v>
      </c>
      <c r="M123" s="15">
        <v>10675</v>
      </c>
      <c r="N123" s="16">
        <v>5565.51</v>
      </c>
      <c r="O123" s="16">
        <v>1112.83</v>
      </c>
      <c r="P123" s="103">
        <f t="shared" si="4"/>
        <v>120071.96999999999</v>
      </c>
      <c r="Q123" s="39">
        <v>0</v>
      </c>
      <c r="R123" s="112">
        <v>174354.79999999996</v>
      </c>
      <c r="S123" s="109">
        <f t="shared" si="7"/>
        <v>6122432.1899999976</v>
      </c>
    </row>
    <row r="124" spans="1:19" ht="13.2" x14ac:dyDescent="0.25">
      <c r="A124" s="11" t="s">
        <v>243</v>
      </c>
      <c r="B124" s="5" t="s">
        <v>244</v>
      </c>
      <c r="C124" s="107">
        <v>5148268</v>
      </c>
      <c r="D124" s="20">
        <v>421183</v>
      </c>
      <c r="E124" s="20">
        <v>13326</v>
      </c>
      <c r="F124" s="8">
        <v>5088643.0899999971</v>
      </c>
      <c r="G124" s="8">
        <v>7068</v>
      </c>
      <c r="H124" s="8">
        <v>56460</v>
      </c>
      <c r="I124" s="8">
        <v>265912.5</v>
      </c>
      <c r="J124" s="49">
        <v>729238.60000000009</v>
      </c>
      <c r="K124" s="36">
        <f t="shared" si="6"/>
        <v>10271621.989999996</v>
      </c>
      <c r="L124" s="15">
        <v>84088.51</v>
      </c>
      <c r="M124" s="15">
        <v>10675</v>
      </c>
      <c r="N124" s="16">
        <v>13481.630000000001</v>
      </c>
      <c r="O124" s="16">
        <v>2695.68</v>
      </c>
      <c r="P124" s="103">
        <f t="shared" si="4"/>
        <v>110940.81999999999</v>
      </c>
      <c r="Q124" s="39">
        <v>0</v>
      </c>
      <c r="R124" s="112">
        <v>129065.1</v>
      </c>
      <c r="S124" s="109">
        <f t="shared" si="7"/>
        <v>10511627.909999996</v>
      </c>
    </row>
    <row r="125" spans="1:19" ht="13.2" x14ac:dyDescent="0.25">
      <c r="A125" s="11" t="s">
        <v>245</v>
      </c>
      <c r="B125" s="5" t="s">
        <v>246</v>
      </c>
      <c r="C125" s="107">
        <v>2285627</v>
      </c>
      <c r="D125" s="20">
        <v>187801</v>
      </c>
      <c r="E125" s="20">
        <v>5942</v>
      </c>
      <c r="F125" s="8">
        <v>2675325.3799999976</v>
      </c>
      <c r="G125" s="8">
        <v>3632</v>
      </c>
      <c r="H125" s="8">
        <v>29016</v>
      </c>
      <c r="I125" s="8">
        <v>91705.279999999999</v>
      </c>
      <c r="J125" s="49">
        <v>298337.25000000006</v>
      </c>
      <c r="K125" s="36">
        <f t="shared" si="6"/>
        <v>4980711.4099999974</v>
      </c>
      <c r="L125" s="15">
        <v>62550.75</v>
      </c>
      <c r="M125" s="15">
        <v>10675</v>
      </c>
      <c r="N125" s="16">
        <v>5841.0499999999993</v>
      </c>
      <c r="O125" s="16">
        <v>1167.93</v>
      </c>
      <c r="P125" s="103">
        <f t="shared" si="4"/>
        <v>80234.73</v>
      </c>
      <c r="Q125" s="39">
        <v>0</v>
      </c>
      <c r="R125" s="112">
        <v>2688781.5000000005</v>
      </c>
      <c r="S125" s="109">
        <f t="shared" si="7"/>
        <v>7749727.6399999987</v>
      </c>
    </row>
    <row r="126" spans="1:19" ht="13.2" x14ac:dyDescent="0.25">
      <c r="A126" s="11" t="s">
        <v>247</v>
      </c>
      <c r="B126" s="5" t="s">
        <v>248</v>
      </c>
      <c r="C126" s="107">
        <v>5259757</v>
      </c>
      <c r="D126" s="20">
        <v>434293</v>
      </c>
      <c r="E126" s="20">
        <v>13740</v>
      </c>
      <c r="F126" s="8">
        <v>6417524.2000000039</v>
      </c>
      <c r="G126" s="8">
        <v>8450</v>
      </c>
      <c r="H126" s="8">
        <v>67512</v>
      </c>
      <c r="I126" s="8">
        <v>256120.5</v>
      </c>
      <c r="J126" s="49">
        <v>723079.03</v>
      </c>
      <c r="K126" s="36">
        <f t="shared" si="6"/>
        <v>11734317.670000004</v>
      </c>
      <c r="L126" s="15">
        <v>100671.44</v>
      </c>
      <c r="M126" s="15">
        <v>10675</v>
      </c>
      <c r="N126" s="16">
        <v>13574.249999999998</v>
      </c>
      <c r="O126" s="16">
        <v>2714.2</v>
      </c>
      <c r="P126" s="103">
        <f t="shared" si="4"/>
        <v>127634.89</v>
      </c>
      <c r="Q126" s="39">
        <v>0</v>
      </c>
      <c r="R126" s="112">
        <v>1451133.67</v>
      </c>
      <c r="S126" s="109">
        <f t="shared" si="7"/>
        <v>13313086.230000004</v>
      </c>
    </row>
    <row r="127" spans="1:19" ht="13.2" x14ac:dyDescent="0.25">
      <c r="A127" s="11" t="s">
        <v>249</v>
      </c>
      <c r="B127" s="5" t="s">
        <v>250</v>
      </c>
      <c r="C127" s="107">
        <v>2581237</v>
      </c>
      <c r="D127" s="20">
        <v>211577</v>
      </c>
      <c r="E127" s="20">
        <v>6694</v>
      </c>
      <c r="F127" s="8">
        <v>3559360.5499999984</v>
      </c>
      <c r="G127" s="8">
        <v>4247</v>
      </c>
      <c r="H127" s="8">
        <v>33916</v>
      </c>
      <c r="I127" s="8">
        <v>91437.5</v>
      </c>
      <c r="J127" s="49">
        <v>915351.34</v>
      </c>
      <c r="K127" s="36">
        <f t="shared" si="6"/>
        <v>5573117.709999999</v>
      </c>
      <c r="L127" s="15">
        <v>62550.75</v>
      </c>
      <c r="M127" s="15">
        <v>10675</v>
      </c>
      <c r="N127" s="16">
        <v>5784.05</v>
      </c>
      <c r="O127" s="16">
        <v>1156.53</v>
      </c>
      <c r="P127" s="103">
        <f t="shared" si="4"/>
        <v>80166.33</v>
      </c>
      <c r="Q127" s="39">
        <v>0</v>
      </c>
      <c r="R127" s="112">
        <v>127691.41999999998</v>
      </c>
      <c r="S127" s="109">
        <f t="shared" si="7"/>
        <v>5780975.459999999</v>
      </c>
    </row>
    <row r="128" spans="1:19" ht="13.2" x14ac:dyDescent="0.25">
      <c r="A128" s="11" t="s">
        <v>251</v>
      </c>
      <c r="B128" s="5" t="s">
        <v>252</v>
      </c>
      <c r="C128" s="107">
        <v>6856051</v>
      </c>
      <c r="D128" s="20">
        <v>556257</v>
      </c>
      <c r="E128" s="20">
        <v>17599</v>
      </c>
      <c r="F128" s="8">
        <v>5595699.2499999944</v>
      </c>
      <c r="G128" s="8">
        <v>7881</v>
      </c>
      <c r="H128" s="8">
        <v>62996</v>
      </c>
      <c r="I128" s="8">
        <v>299512.5</v>
      </c>
      <c r="J128" s="49">
        <v>818908.61</v>
      </c>
      <c r="K128" s="36">
        <f t="shared" si="6"/>
        <v>12577087.139999995</v>
      </c>
      <c r="L128" s="15">
        <v>106818.62999999999</v>
      </c>
      <c r="M128" s="15">
        <v>10675</v>
      </c>
      <c r="N128" s="16">
        <v>13845.289999999999</v>
      </c>
      <c r="O128" s="16">
        <v>2768.39</v>
      </c>
      <c r="P128" s="103">
        <f t="shared" si="4"/>
        <v>134107.31</v>
      </c>
      <c r="Q128" s="39">
        <v>0</v>
      </c>
      <c r="R128" s="112">
        <v>562866.41999999993</v>
      </c>
      <c r="S128" s="109">
        <f t="shared" si="7"/>
        <v>13274060.869999995</v>
      </c>
    </row>
    <row r="129" spans="1:19" ht="13.2" x14ac:dyDescent="0.25">
      <c r="A129" s="11" t="s">
        <v>253</v>
      </c>
      <c r="B129" s="5" t="s">
        <v>254</v>
      </c>
      <c r="C129" s="107">
        <v>2750448</v>
      </c>
      <c r="D129" s="20">
        <v>226010</v>
      </c>
      <c r="E129" s="20">
        <v>7151</v>
      </c>
      <c r="F129" s="8">
        <v>2385534.6899999976</v>
      </c>
      <c r="G129" s="8">
        <v>3211</v>
      </c>
      <c r="H129" s="8">
        <v>25728</v>
      </c>
      <c r="I129" s="8">
        <v>58100</v>
      </c>
      <c r="J129" s="49">
        <v>464749.15</v>
      </c>
      <c r="K129" s="36">
        <f t="shared" si="6"/>
        <v>4991433.5399999972</v>
      </c>
      <c r="L129" s="15">
        <v>55480.42</v>
      </c>
      <c r="M129" s="15">
        <v>10675</v>
      </c>
      <c r="N129" s="16">
        <v>4294.8599999999988</v>
      </c>
      <c r="O129" s="16">
        <v>858.77</v>
      </c>
      <c r="P129" s="103">
        <f t="shared" si="4"/>
        <v>71309.05</v>
      </c>
      <c r="Q129" s="39">
        <v>0</v>
      </c>
      <c r="R129" s="112">
        <v>359899.15</v>
      </c>
      <c r="S129" s="109">
        <f t="shared" si="7"/>
        <v>5422641.7399999974</v>
      </c>
    </row>
    <row r="130" spans="1:19" ht="13.2" x14ac:dyDescent="0.25">
      <c r="A130" s="11" t="s">
        <v>255</v>
      </c>
      <c r="B130" s="5" t="s">
        <v>256</v>
      </c>
      <c r="C130" s="107">
        <v>1090046</v>
      </c>
      <c r="D130" s="20">
        <v>88639</v>
      </c>
      <c r="E130" s="20">
        <v>2804</v>
      </c>
      <c r="F130" s="8">
        <v>1146781.4399999995</v>
      </c>
      <c r="G130" s="8">
        <v>1744</v>
      </c>
      <c r="H130" s="8">
        <v>13948</v>
      </c>
      <c r="I130" s="8">
        <v>85400</v>
      </c>
      <c r="J130" s="49">
        <v>331549.52</v>
      </c>
      <c r="K130" s="36">
        <f t="shared" si="6"/>
        <v>2097812.9199999995</v>
      </c>
      <c r="L130" s="15">
        <v>53777.37</v>
      </c>
      <c r="M130" s="15">
        <v>10675</v>
      </c>
      <c r="N130" s="16">
        <v>3304.1700000000005</v>
      </c>
      <c r="O130" s="16">
        <v>660.68</v>
      </c>
      <c r="P130" s="103">
        <f t="shared" si="4"/>
        <v>68417.22</v>
      </c>
      <c r="Q130" s="39">
        <v>0</v>
      </c>
      <c r="R130" s="112">
        <v>1419651.58</v>
      </c>
      <c r="S130" s="109">
        <f t="shared" si="7"/>
        <v>3585881.7199999997</v>
      </c>
    </row>
    <row r="131" spans="1:19" ht="13.2" x14ac:dyDescent="0.25">
      <c r="A131" s="11" t="s">
        <v>257</v>
      </c>
      <c r="B131" s="5" t="s">
        <v>258</v>
      </c>
      <c r="C131" s="107">
        <v>4330699</v>
      </c>
      <c r="D131" s="20">
        <v>354177</v>
      </c>
      <c r="E131" s="20">
        <v>11206</v>
      </c>
      <c r="F131" s="8">
        <v>4968704.009999997</v>
      </c>
      <c r="G131" s="8">
        <v>7175</v>
      </c>
      <c r="H131" s="8">
        <v>57424</v>
      </c>
      <c r="I131" s="8">
        <v>302225</v>
      </c>
      <c r="J131" s="49">
        <v>474199.04999999993</v>
      </c>
      <c r="K131" s="36">
        <f t="shared" si="6"/>
        <v>9557410.9599999972</v>
      </c>
      <c r="L131" s="15">
        <v>85665.49</v>
      </c>
      <c r="M131" s="15">
        <v>10675</v>
      </c>
      <c r="N131" s="16">
        <v>12033.960000000001</v>
      </c>
      <c r="O131" s="16">
        <v>2406.21</v>
      </c>
      <c r="P131" s="103">
        <f t="shared" si="4"/>
        <v>110780.66000000002</v>
      </c>
      <c r="Q131" s="39">
        <v>0</v>
      </c>
      <c r="R131" s="112">
        <v>339884.48000000004</v>
      </c>
      <c r="S131" s="109">
        <f t="shared" si="7"/>
        <v>10008076.099999998</v>
      </c>
    </row>
    <row r="132" spans="1:19" ht="13.2" x14ac:dyDescent="0.25">
      <c r="A132" s="11" t="s">
        <v>259</v>
      </c>
      <c r="B132" s="5" t="s">
        <v>260</v>
      </c>
      <c r="C132" s="107">
        <v>17735378</v>
      </c>
      <c r="D132" s="20">
        <v>1447302</v>
      </c>
      <c r="E132" s="20">
        <v>45790</v>
      </c>
      <c r="F132" s="8">
        <v>13943271.500000067</v>
      </c>
      <c r="G132" s="8">
        <v>17783</v>
      </c>
      <c r="H132" s="8">
        <v>142056.14000000001</v>
      </c>
      <c r="I132" s="8">
        <v>535062.5</v>
      </c>
      <c r="J132" s="49">
        <v>671978.45000000019</v>
      </c>
      <c r="K132" s="36">
        <f t="shared" si="6"/>
        <v>33194664.690000068</v>
      </c>
      <c r="L132" s="15">
        <v>146116.1</v>
      </c>
      <c r="M132" s="15">
        <v>10675</v>
      </c>
      <c r="N132" s="16">
        <v>40306.32</v>
      </c>
      <c r="O132" s="16">
        <v>8059.33</v>
      </c>
      <c r="P132" s="103">
        <f t="shared" ref="P132:P174" si="8">SUM(L132:O132)</f>
        <v>205156.75</v>
      </c>
      <c r="Q132" s="39">
        <v>0</v>
      </c>
      <c r="R132" s="112">
        <v>400599.69000000006</v>
      </c>
      <c r="S132" s="109">
        <f t="shared" ref="S132:S163" si="9">SUM(K132+P132+Q132+R132)</f>
        <v>33800421.13000007</v>
      </c>
    </row>
    <row r="133" spans="1:19" ht="13.2" x14ac:dyDescent="0.25">
      <c r="A133" s="11" t="s">
        <v>261</v>
      </c>
      <c r="B133" s="5" t="s">
        <v>262</v>
      </c>
      <c r="C133" s="107">
        <v>2334270</v>
      </c>
      <c r="D133" s="20">
        <v>192180</v>
      </c>
      <c r="E133" s="20">
        <v>6080</v>
      </c>
      <c r="F133" s="8">
        <v>2080135.7499999981</v>
      </c>
      <c r="G133" s="8">
        <v>3071</v>
      </c>
      <c r="H133" s="8">
        <v>24524</v>
      </c>
      <c r="I133" s="8">
        <v>91290</v>
      </c>
      <c r="J133" s="49">
        <v>111562.98</v>
      </c>
      <c r="K133" s="36">
        <f t="shared" ref="K133:K174" si="10">(C133+D133+E133+F133+G133+H133+I133-J133)</f>
        <v>4619987.7699999977</v>
      </c>
      <c r="L133" s="15">
        <v>52898.04</v>
      </c>
      <c r="M133" s="15">
        <v>10675</v>
      </c>
      <c r="N133" s="16">
        <v>5251.3099999999995</v>
      </c>
      <c r="O133" s="16">
        <v>1050.01</v>
      </c>
      <c r="P133" s="103">
        <f t="shared" si="8"/>
        <v>69874.36</v>
      </c>
      <c r="Q133" s="39">
        <v>0</v>
      </c>
      <c r="R133" s="112">
        <v>217172.41999999998</v>
      </c>
      <c r="S133" s="109">
        <f t="shared" si="9"/>
        <v>4907034.549999998</v>
      </c>
    </row>
    <row r="134" spans="1:19" ht="13.2" x14ac:dyDescent="0.25">
      <c r="A134" s="11" t="s">
        <v>263</v>
      </c>
      <c r="B134" s="5" t="s">
        <v>264</v>
      </c>
      <c r="C134" s="107">
        <v>7998409</v>
      </c>
      <c r="D134" s="20">
        <v>652057</v>
      </c>
      <c r="E134" s="20">
        <v>20630</v>
      </c>
      <c r="F134" s="8">
        <v>7736048.2500000261</v>
      </c>
      <c r="G134" s="8">
        <v>10144</v>
      </c>
      <c r="H134" s="8">
        <v>81008</v>
      </c>
      <c r="I134" s="8">
        <v>362950</v>
      </c>
      <c r="J134" s="49">
        <v>534283.76</v>
      </c>
      <c r="K134" s="36">
        <f t="shared" si="10"/>
        <v>16326962.490000026</v>
      </c>
      <c r="L134" s="15">
        <v>94105.41</v>
      </c>
      <c r="M134" s="15">
        <v>10675</v>
      </c>
      <c r="N134" s="16">
        <v>15457.6</v>
      </c>
      <c r="O134" s="16">
        <v>3090.78</v>
      </c>
      <c r="P134" s="103">
        <f t="shared" si="8"/>
        <v>123328.79000000001</v>
      </c>
      <c r="Q134" s="39">
        <v>0</v>
      </c>
      <c r="R134" s="112">
        <v>428415.79</v>
      </c>
      <c r="S134" s="109">
        <f t="shared" si="9"/>
        <v>16878707.070000026</v>
      </c>
    </row>
    <row r="135" spans="1:19" ht="13.2" x14ac:dyDescent="0.25">
      <c r="A135" s="11" t="s">
        <v>265</v>
      </c>
      <c r="B135" s="5" t="s">
        <v>266</v>
      </c>
      <c r="C135" s="107">
        <v>896134</v>
      </c>
      <c r="D135" s="20">
        <v>74014</v>
      </c>
      <c r="E135" s="20">
        <v>2342</v>
      </c>
      <c r="F135" s="8">
        <v>1090981.2799999996</v>
      </c>
      <c r="G135" s="8">
        <v>1766</v>
      </c>
      <c r="H135" s="8">
        <v>14112</v>
      </c>
      <c r="I135" s="8">
        <v>24500</v>
      </c>
      <c r="J135" s="49">
        <v>302602.48</v>
      </c>
      <c r="K135" s="36">
        <f t="shared" si="10"/>
        <v>1801246.7999999993</v>
      </c>
      <c r="L135" s="15">
        <v>51927.37</v>
      </c>
      <c r="M135" s="15">
        <v>10675</v>
      </c>
      <c r="N135" s="16">
        <v>1887.55</v>
      </c>
      <c r="O135" s="16">
        <v>377.42</v>
      </c>
      <c r="P135" s="103">
        <f t="shared" si="8"/>
        <v>64867.340000000004</v>
      </c>
      <c r="Q135" s="39">
        <v>0</v>
      </c>
      <c r="R135" s="112">
        <v>220597.9</v>
      </c>
      <c r="S135" s="109">
        <f t="shared" si="9"/>
        <v>2086712.0399999993</v>
      </c>
    </row>
    <row r="136" spans="1:19" ht="13.2" x14ac:dyDescent="0.25">
      <c r="A136" s="11" t="s">
        <v>267</v>
      </c>
      <c r="B136" s="5" t="s">
        <v>268</v>
      </c>
      <c r="C136" s="107">
        <v>4801408</v>
      </c>
      <c r="D136" s="20">
        <v>394092</v>
      </c>
      <c r="E136" s="20">
        <v>12468</v>
      </c>
      <c r="F136" s="8">
        <v>4439845.0499999989</v>
      </c>
      <c r="G136" s="8">
        <v>5448</v>
      </c>
      <c r="H136" s="8">
        <v>43504</v>
      </c>
      <c r="I136" s="8">
        <v>148837.5</v>
      </c>
      <c r="J136" s="49">
        <v>677929.84000000008</v>
      </c>
      <c r="K136" s="36">
        <f t="shared" si="10"/>
        <v>9167672.709999999</v>
      </c>
      <c r="L136" s="15">
        <v>100893.87999999999</v>
      </c>
      <c r="M136" s="15">
        <v>10675</v>
      </c>
      <c r="N136" s="16">
        <v>9249.4999999999982</v>
      </c>
      <c r="O136" s="16">
        <v>1849.46</v>
      </c>
      <c r="P136" s="103">
        <f t="shared" si="8"/>
        <v>122667.84</v>
      </c>
      <c r="Q136" s="39">
        <v>0</v>
      </c>
      <c r="R136" s="112">
        <v>849957.26000000013</v>
      </c>
      <c r="S136" s="109">
        <f t="shared" si="9"/>
        <v>10140297.809999999</v>
      </c>
    </row>
    <row r="137" spans="1:19" ht="13.2" x14ac:dyDescent="0.25">
      <c r="A137" s="11" t="s">
        <v>269</v>
      </c>
      <c r="B137" s="5" t="s">
        <v>270</v>
      </c>
      <c r="C137" s="107">
        <v>1252665</v>
      </c>
      <c r="D137" s="20">
        <v>103313</v>
      </c>
      <c r="E137" s="20">
        <v>3269</v>
      </c>
      <c r="F137" s="8">
        <v>1004093.4399999999</v>
      </c>
      <c r="G137" s="8">
        <v>1416</v>
      </c>
      <c r="H137" s="8">
        <v>11312</v>
      </c>
      <c r="I137" s="8">
        <v>42875</v>
      </c>
      <c r="J137" s="49">
        <v>85949.260000000009</v>
      </c>
      <c r="K137" s="36">
        <f t="shared" si="10"/>
        <v>2332994.1799999997</v>
      </c>
      <c r="L137" s="15">
        <v>51927.37</v>
      </c>
      <c r="M137" s="15">
        <v>10675</v>
      </c>
      <c r="N137" s="16">
        <v>2413.1999999999998</v>
      </c>
      <c r="O137" s="16">
        <v>482.52</v>
      </c>
      <c r="P137" s="103">
        <f t="shared" si="8"/>
        <v>65498.09</v>
      </c>
      <c r="Q137" s="39">
        <v>0</v>
      </c>
      <c r="R137" s="112">
        <v>138294.04</v>
      </c>
      <c r="S137" s="109">
        <f t="shared" si="9"/>
        <v>2536786.3099999996</v>
      </c>
    </row>
    <row r="138" spans="1:19" ht="13.2" x14ac:dyDescent="0.25">
      <c r="A138" s="11" t="s">
        <v>271</v>
      </c>
      <c r="B138" s="5" t="s">
        <v>272</v>
      </c>
      <c r="C138" s="107">
        <v>1068857</v>
      </c>
      <c r="D138" s="20">
        <v>88504</v>
      </c>
      <c r="E138" s="20">
        <v>2800</v>
      </c>
      <c r="F138" s="8">
        <v>952918.70999999985</v>
      </c>
      <c r="G138" s="8">
        <v>1370</v>
      </c>
      <c r="H138" s="8">
        <v>10916</v>
      </c>
      <c r="I138" s="8">
        <v>49087.5</v>
      </c>
      <c r="J138" s="49">
        <v>128423.54000000001</v>
      </c>
      <c r="K138" s="36">
        <f t="shared" si="10"/>
        <v>2046029.67</v>
      </c>
      <c r="L138" s="15">
        <v>45564.41</v>
      </c>
      <c r="M138" s="15">
        <v>10675</v>
      </c>
      <c r="N138" s="16">
        <v>2156.79</v>
      </c>
      <c r="O138" s="16">
        <v>431.26</v>
      </c>
      <c r="P138" s="103">
        <f t="shared" si="8"/>
        <v>58827.460000000006</v>
      </c>
      <c r="Q138" s="39">
        <v>0</v>
      </c>
      <c r="R138" s="112">
        <v>458266.45</v>
      </c>
      <c r="S138" s="109">
        <f t="shared" si="9"/>
        <v>2563123.58</v>
      </c>
    </row>
    <row r="139" spans="1:19" ht="13.2" x14ac:dyDescent="0.25">
      <c r="A139" s="11" t="s">
        <v>273</v>
      </c>
      <c r="B139" s="5" t="s">
        <v>274</v>
      </c>
      <c r="C139" s="107">
        <v>2819686</v>
      </c>
      <c r="D139" s="20">
        <v>231907</v>
      </c>
      <c r="E139" s="20">
        <v>7337</v>
      </c>
      <c r="F139" s="8">
        <v>2791988.2499999977</v>
      </c>
      <c r="G139" s="8">
        <v>3633</v>
      </c>
      <c r="H139" s="8">
        <v>29016</v>
      </c>
      <c r="I139" s="8">
        <v>128279</v>
      </c>
      <c r="J139" s="49">
        <v>182109.15999999997</v>
      </c>
      <c r="K139" s="36">
        <f t="shared" si="10"/>
        <v>5829737.089999998</v>
      </c>
      <c r="L139" s="15">
        <v>57150.06</v>
      </c>
      <c r="M139" s="15">
        <v>10675</v>
      </c>
      <c r="N139" s="16">
        <v>6969.3600000000006</v>
      </c>
      <c r="O139" s="16">
        <v>1393.54</v>
      </c>
      <c r="P139" s="103">
        <f t="shared" si="8"/>
        <v>76187.959999999992</v>
      </c>
      <c r="Q139" s="39">
        <v>0</v>
      </c>
      <c r="R139" s="112">
        <v>169369.99</v>
      </c>
      <c r="S139" s="109">
        <f t="shared" si="9"/>
        <v>6075295.0399999982</v>
      </c>
    </row>
    <row r="140" spans="1:19" ht="13.2" x14ac:dyDescent="0.25">
      <c r="A140" s="11" t="s">
        <v>275</v>
      </c>
      <c r="B140" s="5" t="s">
        <v>276</v>
      </c>
      <c r="C140" s="107">
        <v>4673291</v>
      </c>
      <c r="D140" s="20">
        <v>382436</v>
      </c>
      <c r="E140" s="20">
        <v>12100</v>
      </c>
      <c r="F140" s="8">
        <v>4385764.8299999936</v>
      </c>
      <c r="G140" s="8">
        <v>7071</v>
      </c>
      <c r="H140" s="8">
        <v>56932</v>
      </c>
      <c r="I140" s="8">
        <v>325850</v>
      </c>
      <c r="J140" s="49">
        <v>662638.46</v>
      </c>
      <c r="K140" s="36">
        <f t="shared" si="10"/>
        <v>9180806.3699999936</v>
      </c>
      <c r="L140" s="15">
        <v>102718.62999999999</v>
      </c>
      <c r="M140" s="15">
        <v>10675</v>
      </c>
      <c r="N140" s="16">
        <v>10321.94</v>
      </c>
      <c r="O140" s="16">
        <v>2063.89</v>
      </c>
      <c r="P140" s="103">
        <f t="shared" si="8"/>
        <v>125779.45999999999</v>
      </c>
      <c r="Q140" s="39">
        <v>0</v>
      </c>
      <c r="R140" s="112">
        <v>1608145.4700000002</v>
      </c>
      <c r="S140" s="109">
        <f t="shared" si="9"/>
        <v>10914731.299999995</v>
      </c>
    </row>
    <row r="141" spans="1:19" ht="13.2" x14ac:dyDescent="0.25">
      <c r="A141" s="11" t="s">
        <v>277</v>
      </c>
      <c r="B141" s="5" t="s">
        <v>278</v>
      </c>
      <c r="C141" s="107">
        <v>9690965</v>
      </c>
      <c r="D141" s="20">
        <v>794411</v>
      </c>
      <c r="E141" s="20">
        <v>25134</v>
      </c>
      <c r="F141" s="8">
        <v>10057592.900000084</v>
      </c>
      <c r="G141" s="8">
        <v>15027</v>
      </c>
      <c r="H141" s="8">
        <v>120000</v>
      </c>
      <c r="I141" s="8">
        <v>594650</v>
      </c>
      <c r="J141" s="49">
        <v>1721938.22</v>
      </c>
      <c r="K141" s="36">
        <f t="shared" si="10"/>
        <v>19575841.680000085</v>
      </c>
      <c r="L141" s="15">
        <v>115418.63</v>
      </c>
      <c r="M141" s="15">
        <v>10675</v>
      </c>
      <c r="N141" s="16">
        <v>22988.999999999996</v>
      </c>
      <c r="O141" s="16">
        <v>4596.6899999999996</v>
      </c>
      <c r="P141" s="103">
        <f t="shared" si="8"/>
        <v>153679.32</v>
      </c>
      <c r="Q141" s="39">
        <v>0</v>
      </c>
      <c r="R141" s="112">
        <v>3285303.4099999997</v>
      </c>
      <c r="S141" s="109">
        <f t="shared" si="9"/>
        <v>23014824.410000086</v>
      </c>
    </row>
    <row r="142" spans="1:19" ht="13.2" x14ac:dyDescent="0.25">
      <c r="A142" s="11" t="s">
        <v>279</v>
      </c>
      <c r="B142" s="5" t="s">
        <v>280</v>
      </c>
      <c r="C142" s="107">
        <v>2141571</v>
      </c>
      <c r="D142" s="20">
        <v>175086</v>
      </c>
      <c r="E142" s="20">
        <v>5539</v>
      </c>
      <c r="F142" s="8">
        <v>1511401.8499999994</v>
      </c>
      <c r="G142" s="8">
        <v>1884</v>
      </c>
      <c r="H142" s="8">
        <v>15060</v>
      </c>
      <c r="I142" s="8">
        <v>58625</v>
      </c>
      <c r="J142" s="49">
        <v>172188.08000000002</v>
      </c>
      <c r="K142" s="36">
        <f t="shared" si="10"/>
        <v>3736978.7699999996</v>
      </c>
      <c r="L142" s="15">
        <v>51927.37</v>
      </c>
      <c r="M142" s="15">
        <v>10675</v>
      </c>
      <c r="N142" s="16">
        <v>3733.9500000000003</v>
      </c>
      <c r="O142" s="16">
        <v>746.61</v>
      </c>
      <c r="P142" s="103">
        <f t="shared" si="8"/>
        <v>67082.930000000008</v>
      </c>
      <c r="Q142" s="39">
        <v>0</v>
      </c>
      <c r="R142" s="112">
        <v>115247.26000000001</v>
      </c>
      <c r="S142" s="109">
        <f t="shared" si="9"/>
        <v>3919308.96</v>
      </c>
    </row>
    <row r="143" spans="1:19" ht="13.2" x14ac:dyDescent="0.25">
      <c r="A143" s="11" t="s">
        <v>281</v>
      </c>
      <c r="B143" s="5" t="s">
        <v>282</v>
      </c>
      <c r="C143" s="107">
        <v>744465</v>
      </c>
      <c r="D143" s="20">
        <v>60968</v>
      </c>
      <c r="E143" s="20">
        <v>1929</v>
      </c>
      <c r="F143" s="8">
        <v>753051.7100000002</v>
      </c>
      <c r="G143" s="8">
        <v>1012</v>
      </c>
      <c r="H143" s="8">
        <v>8072</v>
      </c>
      <c r="I143" s="8">
        <v>18550</v>
      </c>
      <c r="J143" s="49">
        <v>114250.48000000001</v>
      </c>
      <c r="K143" s="36">
        <f t="shared" si="10"/>
        <v>1473797.2300000002</v>
      </c>
      <c r="L143" s="15">
        <v>44206.350000000006</v>
      </c>
      <c r="M143" s="15">
        <v>10675</v>
      </c>
      <c r="N143" s="16">
        <v>1678.25</v>
      </c>
      <c r="O143" s="16">
        <v>335.57</v>
      </c>
      <c r="P143" s="103">
        <f t="shared" si="8"/>
        <v>56895.170000000006</v>
      </c>
      <c r="Q143" s="39">
        <v>0</v>
      </c>
      <c r="R143" s="112">
        <v>52704.44</v>
      </c>
      <c r="S143" s="109">
        <f t="shared" si="9"/>
        <v>1583396.84</v>
      </c>
    </row>
    <row r="144" spans="1:19" ht="13.2" x14ac:dyDescent="0.25">
      <c r="A144" s="11" t="s">
        <v>283</v>
      </c>
      <c r="B144" s="5" t="s">
        <v>284</v>
      </c>
      <c r="C144" s="107">
        <v>2672114</v>
      </c>
      <c r="D144" s="20">
        <v>218402</v>
      </c>
      <c r="E144" s="20">
        <v>6910</v>
      </c>
      <c r="F144" s="8">
        <v>2537745.4099999983</v>
      </c>
      <c r="G144" s="8">
        <v>4127</v>
      </c>
      <c r="H144" s="8">
        <v>32996</v>
      </c>
      <c r="I144" s="8">
        <v>224250.5</v>
      </c>
      <c r="J144" s="49">
        <v>415950.21</v>
      </c>
      <c r="K144" s="36">
        <f t="shared" si="10"/>
        <v>5280594.6999999983</v>
      </c>
      <c r="L144" s="15">
        <v>62550.75</v>
      </c>
      <c r="M144" s="15">
        <v>10675</v>
      </c>
      <c r="N144" s="16">
        <v>6446.02</v>
      </c>
      <c r="O144" s="16">
        <v>1288.8900000000001</v>
      </c>
      <c r="P144" s="103">
        <f t="shared" si="8"/>
        <v>80960.66</v>
      </c>
      <c r="Q144" s="39">
        <v>0</v>
      </c>
      <c r="R144" s="112">
        <v>451480.27999999997</v>
      </c>
      <c r="S144" s="109">
        <f t="shared" si="9"/>
        <v>5813035.6399999987</v>
      </c>
    </row>
    <row r="145" spans="1:19" ht="13.2" x14ac:dyDescent="0.25">
      <c r="A145" s="11" t="s">
        <v>285</v>
      </c>
      <c r="B145" s="5" t="s">
        <v>286</v>
      </c>
      <c r="C145" s="107">
        <v>10231947</v>
      </c>
      <c r="D145" s="20">
        <v>839184</v>
      </c>
      <c r="E145" s="20">
        <v>26550</v>
      </c>
      <c r="F145" s="8">
        <v>10794128.690000087</v>
      </c>
      <c r="G145" s="8">
        <v>14552</v>
      </c>
      <c r="H145" s="8">
        <v>116456</v>
      </c>
      <c r="I145" s="8">
        <v>492501.15</v>
      </c>
      <c r="J145" s="49">
        <v>1003528.3300000001</v>
      </c>
      <c r="K145" s="36">
        <f t="shared" si="10"/>
        <v>21511790.510000087</v>
      </c>
      <c r="L145" s="15">
        <v>121399.63</v>
      </c>
      <c r="M145" s="15">
        <v>10675</v>
      </c>
      <c r="N145" s="16">
        <v>24303.24</v>
      </c>
      <c r="O145" s="16">
        <v>4859.4799999999996</v>
      </c>
      <c r="P145" s="103">
        <f t="shared" si="8"/>
        <v>161237.35</v>
      </c>
      <c r="Q145" s="39">
        <v>0</v>
      </c>
      <c r="R145" s="112">
        <v>561751.71</v>
      </c>
      <c r="S145" s="109">
        <f t="shared" si="9"/>
        <v>22234779.57000009</v>
      </c>
    </row>
    <row r="146" spans="1:19" ht="13.2" x14ac:dyDescent="0.25">
      <c r="A146" s="11" t="s">
        <v>287</v>
      </c>
      <c r="B146" s="5" t="s">
        <v>288</v>
      </c>
      <c r="C146" s="107">
        <v>1490044</v>
      </c>
      <c r="D146" s="20">
        <v>122398</v>
      </c>
      <c r="E146" s="20">
        <v>3872</v>
      </c>
      <c r="F146" s="8">
        <v>1238742.5900000001</v>
      </c>
      <c r="G146" s="8">
        <v>1780</v>
      </c>
      <c r="H146" s="8">
        <v>14544</v>
      </c>
      <c r="I146" s="8">
        <v>66500</v>
      </c>
      <c r="J146" s="49">
        <v>129293.84999999999</v>
      </c>
      <c r="K146" s="36">
        <f t="shared" si="10"/>
        <v>2808586.7399999998</v>
      </c>
      <c r="L146" s="15">
        <v>59514.18</v>
      </c>
      <c r="M146" s="15">
        <v>10675</v>
      </c>
      <c r="N146" s="16">
        <v>3352.25</v>
      </c>
      <c r="O146" s="16">
        <v>670.29</v>
      </c>
      <c r="P146" s="103">
        <f t="shared" si="8"/>
        <v>74211.719999999987</v>
      </c>
      <c r="Q146" s="39">
        <v>0</v>
      </c>
      <c r="R146" s="112">
        <v>1240289.2800000003</v>
      </c>
      <c r="S146" s="109">
        <f t="shared" si="9"/>
        <v>4123087.74</v>
      </c>
    </row>
    <row r="147" spans="1:19" ht="13.2" x14ac:dyDescent="0.25">
      <c r="A147" s="11" t="s">
        <v>289</v>
      </c>
      <c r="B147" s="5" t="s">
        <v>290</v>
      </c>
      <c r="C147" s="107">
        <v>516563</v>
      </c>
      <c r="D147" s="20">
        <v>42166</v>
      </c>
      <c r="E147" s="20">
        <v>1334</v>
      </c>
      <c r="F147" s="8">
        <v>524261.53000000014</v>
      </c>
      <c r="G147" s="8">
        <v>798</v>
      </c>
      <c r="H147" s="8">
        <v>6380</v>
      </c>
      <c r="I147" s="8">
        <v>25200</v>
      </c>
      <c r="J147" s="49">
        <v>48812.54</v>
      </c>
      <c r="K147" s="36">
        <f t="shared" si="10"/>
        <v>1067889.9900000002</v>
      </c>
      <c r="L147" s="15">
        <v>43000.51</v>
      </c>
      <c r="M147" s="15">
        <v>10675</v>
      </c>
      <c r="N147" s="16">
        <v>1473.59</v>
      </c>
      <c r="O147" s="16">
        <v>294.64999999999998</v>
      </c>
      <c r="P147" s="103">
        <f t="shared" si="8"/>
        <v>55443.75</v>
      </c>
      <c r="Q147" s="39">
        <v>0</v>
      </c>
      <c r="R147" s="112">
        <v>936262.88000000012</v>
      </c>
      <c r="S147" s="109">
        <f t="shared" si="9"/>
        <v>2059596.6200000003</v>
      </c>
    </row>
    <row r="148" spans="1:19" ht="13.2" x14ac:dyDescent="0.25">
      <c r="A148" s="11" t="s">
        <v>291</v>
      </c>
      <c r="B148" s="5" t="s">
        <v>292</v>
      </c>
      <c r="C148" s="107">
        <v>3758462</v>
      </c>
      <c r="D148" s="20">
        <v>308258</v>
      </c>
      <c r="E148" s="20">
        <v>9753</v>
      </c>
      <c r="F148" s="8">
        <v>3952791.6199999955</v>
      </c>
      <c r="G148" s="8">
        <v>5260</v>
      </c>
      <c r="H148" s="8">
        <v>42044</v>
      </c>
      <c r="I148" s="8">
        <v>184275</v>
      </c>
      <c r="J148" s="49">
        <v>266866.81</v>
      </c>
      <c r="K148" s="36">
        <f t="shared" si="10"/>
        <v>7993976.8099999959</v>
      </c>
      <c r="L148" s="15">
        <v>62346.270000000004</v>
      </c>
      <c r="M148" s="15">
        <v>10675</v>
      </c>
      <c r="N148" s="16">
        <v>8186.64</v>
      </c>
      <c r="O148" s="16">
        <v>1636.93</v>
      </c>
      <c r="P148" s="103">
        <f t="shared" si="8"/>
        <v>82844.84</v>
      </c>
      <c r="Q148" s="39">
        <v>0</v>
      </c>
      <c r="R148" s="112">
        <v>251508.78</v>
      </c>
      <c r="S148" s="109">
        <f t="shared" si="9"/>
        <v>8328330.429999996</v>
      </c>
    </row>
    <row r="149" spans="1:19" ht="13.2" x14ac:dyDescent="0.25">
      <c r="A149" s="11" t="s">
        <v>293</v>
      </c>
      <c r="B149" s="5" t="s">
        <v>294</v>
      </c>
      <c r="C149" s="107">
        <v>4047998</v>
      </c>
      <c r="D149" s="20">
        <v>332916</v>
      </c>
      <c r="E149" s="20">
        <v>10533</v>
      </c>
      <c r="F149" s="8">
        <v>3806392.9999999944</v>
      </c>
      <c r="G149" s="8">
        <v>5766</v>
      </c>
      <c r="H149" s="8">
        <v>46192</v>
      </c>
      <c r="I149" s="8">
        <v>156450</v>
      </c>
      <c r="J149" s="49">
        <v>355650.13</v>
      </c>
      <c r="K149" s="36">
        <f t="shared" si="10"/>
        <v>8050597.8699999945</v>
      </c>
      <c r="L149" s="15">
        <v>102718.62999999999</v>
      </c>
      <c r="M149" s="15">
        <v>10675</v>
      </c>
      <c r="N149" s="16">
        <v>10064.259999999998</v>
      </c>
      <c r="O149" s="16">
        <v>2012.37</v>
      </c>
      <c r="P149" s="103">
        <f t="shared" si="8"/>
        <v>125470.25999999998</v>
      </c>
      <c r="Q149" s="39">
        <v>0</v>
      </c>
      <c r="R149" s="112">
        <v>1012262.69</v>
      </c>
      <c r="S149" s="109">
        <f t="shared" si="9"/>
        <v>9188330.8199999947</v>
      </c>
    </row>
    <row r="150" spans="1:19" ht="13.2" x14ac:dyDescent="0.25">
      <c r="A150" s="11" t="s">
        <v>295</v>
      </c>
      <c r="B150" s="5" t="s">
        <v>296</v>
      </c>
      <c r="C150" s="107">
        <v>3944806</v>
      </c>
      <c r="D150" s="20">
        <v>325319</v>
      </c>
      <c r="E150" s="20">
        <v>10293</v>
      </c>
      <c r="F150" s="8">
        <v>4733366.5399999982</v>
      </c>
      <c r="G150" s="8">
        <v>5700</v>
      </c>
      <c r="H150" s="8">
        <v>45524</v>
      </c>
      <c r="I150" s="8">
        <v>125825</v>
      </c>
      <c r="J150" s="49">
        <v>534607.87</v>
      </c>
      <c r="K150" s="36">
        <f t="shared" si="10"/>
        <v>8656225.6699999999</v>
      </c>
      <c r="L150" s="15">
        <v>66650.75</v>
      </c>
      <c r="M150" s="15">
        <v>10675</v>
      </c>
      <c r="N150" s="16">
        <v>9378.9900000000016</v>
      </c>
      <c r="O150" s="16">
        <v>1875.35</v>
      </c>
      <c r="P150" s="103">
        <f t="shared" si="8"/>
        <v>88580.090000000011</v>
      </c>
      <c r="Q150" s="39">
        <v>0</v>
      </c>
      <c r="R150" s="112">
        <v>186189.96000000002</v>
      </c>
      <c r="S150" s="109">
        <f t="shared" si="9"/>
        <v>8930995.7200000007</v>
      </c>
    </row>
    <row r="151" spans="1:19" ht="13.2" x14ac:dyDescent="0.25">
      <c r="A151" s="11" t="s">
        <v>297</v>
      </c>
      <c r="B151" s="5" t="s">
        <v>298</v>
      </c>
      <c r="C151" s="107">
        <v>3189857</v>
      </c>
      <c r="D151" s="20">
        <v>262968</v>
      </c>
      <c r="E151" s="20">
        <v>8320</v>
      </c>
      <c r="F151" s="8">
        <v>2539978.9699999988</v>
      </c>
      <c r="G151" s="8">
        <v>3607</v>
      </c>
      <c r="H151" s="8">
        <v>28804</v>
      </c>
      <c r="I151" s="8">
        <v>143675</v>
      </c>
      <c r="J151" s="49">
        <v>273399.87</v>
      </c>
      <c r="K151" s="36">
        <f t="shared" si="10"/>
        <v>5903810.0999999987</v>
      </c>
      <c r="L151" s="15">
        <v>62133.740000000005</v>
      </c>
      <c r="M151" s="15">
        <v>10675</v>
      </c>
      <c r="N151" s="16">
        <v>6741.4000000000005</v>
      </c>
      <c r="O151" s="16">
        <v>1347.96</v>
      </c>
      <c r="P151" s="103">
        <f t="shared" si="8"/>
        <v>80898.100000000006</v>
      </c>
      <c r="Q151" s="39">
        <v>0</v>
      </c>
      <c r="R151" s="112">
        <v>480981.54</v>
      </c>
      <c r="S151" s="109">
        <f t="shared" si="9"/>
        <v>6465689.7399999984</v>
      </c>
    </row>
    <row r="152" spans="1:19" ht="13.2" x14ac:dyDescent="0.25">
      <c r="A152" s="11" t="s">
        <v>299</v>
      </c>
      <c r="B152" s="5" t="s">
        <v>300</v>
      </c>
      <c r="C152" s="107">
        <v>1348171</v>
      </c>
      <c r="D152" s="20">
        <v>110383</v>
      </c>
      <c r="E152" s="20">
        <v>3492</v>
      </c>
      <c r="F152" s="8">
        <v>1486944.5499999991</v>
      </c>
      <c r="G152" s="8">
        <v>2001</v>
      </c>
      <c r="H152" s="8">
        <v>15976</v>
      </c>
      <c r="I152" s="8">
        <v>74637.5</v>
      </c>
      <c r="J152" s="49">
        <v>250426.54</v>
      </c>
      <c r="K152" s="36">
        <f t="shared" si="10"/>
        <v>2791178.5099999988</v>
      </c>
      <c r="L152" s="15">
        <v>48861.75</v>
      </c>
      <c r="M152" s="15">
        <v>10675</v>
      </c>
      <c r="N152" s="16">
        <v>3296.6000000000004</v>
      </c>
      <c r="O152" s="16">
        <v>659.16</v>
      </c>
      <c r="P152" s="103">
        <f t="shared" si="8"/>
        <v>63492.51</v>
      </c>
      <c r="Q152" s="39">
        <v>0</v>
      </c>
      <c r="R152" s="112">
        <v>209474.3</v>
      </c>
      <c r="S152" s="109">
        <f t="shared" si="9"/>
        <v>3064145.3199999984</v>
      </c>
    </row>
    <row r="153" spans="1:19" ht="13.2" x14ac:dyDescent="0.25">
      <c r="A153" s="11" t="s">
        <v>301</v>
      </c>
      <c r="B153" s="5" t="s">
        <v>302</v>
      </c>
      <c r="C153" s="107">
        <v>636745</v>
      </c>
      <c r="D153" s="20">
        <v>52025</v>
      </c>
      <c r="E153" s="20">
        <v>1646</v>
      </c>
      <c r="F153" s="8">
        <v>663418.68000000028</v>
      </c>
      <c r="G153" s="8">
        <v>786</v>
      </c>
      <c r="H153" s="8">
        <v>6284</v>
      </c>
      <c r="I153" s="8">
        <v>15925</v>
      </c>
      <c r="J153" s="49">
        <v>46700.790000000008</v>
      </c>
      <c r="K153" s="36">
        <f t="shared" si="10"/>
        <v>1330128.8900000001</v>
      </c>
      <c r="L153" s="15">
        <v>32341.910000000003</v>
      </c>
      <c r="M153" s="15">
        <v>10675</v>
      </c>
      <c r="N153" s="16">
        <v>1410</v>
      </c>
      <c r="O153" s="16">
        <v>281.93</v>
      </c>
      <c r="P153" s="103">
        <f t="shared" si="8"/>
        <v>44708.840000000004</v>
      </c>
      <c r="Q153" s="39">
        <v>0</v>
      </c>
      <c r="R153" s="112">
        <v>34036.199999999997</v>
      </c>
      <c r="S153" s="109">
        <f t="shared" si="9"/>
        <v>1408873.9300000002</v>
      </c>
    </row>
    <row r="154" spans="1:19" ht="13.2" x14ac:dyDescent="0.25">
      <c r="A154" s="11" t="s">
        <v>303</v>
      </c>
      <c r="B154" s="5" t="s">
        <v>304</v>
      </c>
      <c r="C154" s="107">
        <v>12961874</v>
      </c>
      <c r="D154" s="20">
        <v>1061302</v>
      </c>
      <c r="E154" s="20">
        <v>33578</v>
      </c>
      <c r="F154" s="8">
        <v>10868333.460000075</v>
      </c>
      <c r="G154" s="8">
        <v>16307</v>
      </c>
      <c r="H154" s="8">
        <v>130352</v>
      </c>
      <c r="I154" s="8">
        <v>698254</v>
      </c>
      <c r="J154" s="49">
        <v>599232.56999999995</v>
      </c>
      <c r="K154" s="36">
        <f t="shared" si="10"/>
        <v>25170767.890000075</v>
      </c>
      <c r="L154" s="15">
        <v>113716.1</v>
      </c>
      <c r="M154" s="15">
        <v>10675</v>
      </c>
      <c r="N154" s="16">
        <v>31674.269999999997</v>
      </c>
      <c r="O154" s="16">
        <v>6333.33</v>
      </c>
      <c r="P154" s="103">
        <f t="shared" si="8"/>
        <v>162398.69999999998</v>
      </c>
      <c r="Q154" s="39">
        <v>0</v>
      </c>
      <c r="R154" s="112">
        <v>1910952.97</v>
      </c>
      <c r="S154" s="109">
        <f t="shared" si="9"/>
        <v>27244119.560000073</v>
      </c>
    </row>
    <row r="155" spans="1:19" ht="13.2" x14ac:dyDescent="0.25">
      <c r="A155" s="11" t="s">
        <v>305</v>
      </c>
      <c r="B155" s="5" t="s">
        <v>306</v>
      </c>
      <c r="C155" s="107">
        <v>10129071</v>
      </c>
      <c r="D155" s="20">
        <v>825319</v>
      </c>
      <c r="E155" s="20">
        <v>26112</v>
      </c>
      <c r="F155" s="8">
        <v>8734427.1300000474</v>
      </c>
      <c r="G155" s="8">
        <v>11691</v>
      </c>
      <c r="H155" s="8">
        <v>93456</v>
      </c>
      <c r="I155" s="8">
        <v>382987.5</v>
      </c>
      <c r="J155" s="49">
        <v>599967.30999999982</v>
      </c>
      <c r="K155" s="36">
        <f t="shared" si="10"/>
        <v>19603096.320000049</v>
      </c>
      <c r="L155" s="15">
        <v>103846.34</v>
      </c>
      <c r="M155" s="15">
        <v>10675</v>
      </c>
      <c r="N155" s="16">
        <v>21889.020000000004</v>
      </c>
      <c r="O155" s="16">
        <v>4376.75</v>
      </c>
      <c r="P155" s="103">
        <f t="shared" si="8"/>
        <v>140787.10999999999</v>
      </c>
      <c r="Q155" s="39">
        <v>0</v>
      </c>
      <c r="R155" s="112">
        <v>932188.79</v>
      </c>
      <c r="S155" s="109">
        <f t="shared" si="9"/>
        <v>20676072.220000047</v>
      </c>
    </row>
    <row r="156" spans="1:19" ht="13.2" x14ac:dyDescent="0.25">
      <c r="A156" s="11" t="s">
        <v>307</v>
      </c>
      <c r="B156" s="5" t="s">
        <v>308</v>
      </c>
      <c r="C156" s="107">
        <v>4209511</v>
      </c>
      <c r="D156" s="20">
        <v>343850</v>
      </c>
      <c r="E156" s="20">
        <v>10879</v>
      </c>
      <c r="F156" s="8">
        <v>4102439.0199999977</v>
      </c>
      <c r="G156" s="8">
        <v>5222</v>
      </c>
      <c r="H156" s="8">
        <v>41688</v>
      </c>
      <c r="I156" s="8">
        <v>156100</v>
      </c>
      <c r="J156" s="49">
        <v>560178.24</v>
      </c>
      <c r="K156" s="36">
        <f t="shared" si="10"/>
        <v>8309510.7799999975</v>
      </c>
      <c r="L156" s="15">
        <v>60148.039999999994</v>
      </c>
      <c r="M156" s="15">
        <v>10675</v>
      </c>
      <c r="N156" s="16">
        <v>9626.85</v>
      </c>
      <c r="O156" s="16">
        <v>1924.91</v>
      </c>
      <c r="P156" s="103">
        <f t="shared" si="8"/>
        <v>82374.8</v>
      </c>
      <c r="Q156" s="39">
        <v>0</v>
      </c>
      <c r="R156" s="112">
        <v>640389.55000000005</v>
      </c>
      <c r="S156" s="109">
        <f t="shared" si="9"/>
        <v>9032275.129999999</v>
      </c>
    </row>
    <row r="157" spans="1:19" ht="13.2" x14ac:dyDescent="0.25">
      <c r="A157" s="11" t="s">
        <v>309</v>
      </c>
      <c r="B157" s="5" t="s">
        <v>310</v>
      </c>
      <c r="C157" s="107">
        <v>2322904</v>
      </c>
      <c r="D157" s="20">
        <v>190326</v>
      </c>
      <c r="E157" s="20">
        <v>6022</v>
      </c>
      <c r="F157" s="8">
        <v>2342643.8899999973</v>
      </c>
      <c r="G157" s="8">
        <v>2878</v>
      </c>
      <c r="H157" s="8">
        <v>22996</v>
      </c>
      <c r="I157" s="8">
        <v>84787.5</v>
      </c>
      <c r="J157" s="49">
        <v>271695.61</v>
      </c>
      <c r="K157" s="36">
        <f t="shared" si="10"/>
        <v>4700861.7799999965</v>
      </c>
      <c r="L157" s="15">
        <v>52898.04</v>
      </c>
      <c r="M157" s="15">
        <v>10675</v>
      </c>
      <c r="N157" s="16">
        <v>4932.75</v>
      </c>
      <c r="O157" s="16">
        <v>986.31</v>
      </c>
      <c r="P157" s="103">
        <f t="shared" si="8"/>
        <v>69492.100000000006</v>
      </c>
      <c r="Q157" s="39">
        <v>0</v>
      </c>
      <c r="R157" s="112">
        <v>146921.16</v>
      </c>
      <c r="S157" s="109">
        <f t="shared" si="9"/>
        <v>4917275.0399999963</v>
      </c>
    </row>
    <row r="158" spans="1:19" ht="13.2" x14ac:dyDescent="0.25">
      <c r="A158" s="11" t="s">
        <v>311</v>
      </c>
      <c r="B158" s="5" t="s">
        <v>312</v>
      </c>
      <c r="C158" s="107">
        <v>383190</v>
      </c>
      <c r="D158" s="20">
        <v>31443</v>
      </c>
      <c r="E158" s="20">
        <v>995</v>
      </c>
      <c r="F158" s="8">
        <v>348970.14000000007</v>
      </c>
      <c r="G158" s="8">
        <v>456</v>
      </c>
      <c r="H158" s="8">
        <v>3648</v>
      </c>
      <c r="I158" s="8">
        <v>16625</v>
      </c>
      <c r="J158" s="49">
        <v>50695.270000000004</v>
      </c>
      <c r="K158" s="36">
        <f t="shared" si="10"/>
        <v>734631.87000000011</v>
      </c>
      <c r="L158" s="15">
        <v>32443.3</v>
      </c>
      <c r="M158" s="15">
        <v>10675</v>
      </c>
      <c r="N158" s="16">
        <v>574.95000000000005</v>
      </c>
      <c r="O158" s="16">
        <v>114.96</v>
      </c>
      <c r="P158" s="103">
        <f t="shared" si="8"/>
        <v>43808.21</v>
      </c>
      <c r="Q158" s="39">
        <v>0</v>
      </c>
      <c r="R158" s="112">
        <v>71135.899999999994</v>
      </c>
      <c r="S158" s="109">
        <f t="shared" si="9"/>
        <v>849575.9800000001</v>
      </c>
    </row>
    <row r="159" spans="1:19" ht="13.2" x14ac:dyDescent="0.25">
      <c r="A159" s="11" t="s">
        <v>313</v>
      </c>
      <c r="B159" s="5" t="s">
        <v>314</v>
      </c>
      <c r="C159" s="107">
        <v>4289656</v>
      </c>
      <c r="D159" s="20">
        <v>348801</v>
      </c>
      <c r="E159" s="20">
        <v>11035</v>
      </c>
      <c r="F159" s="8">
        <v>3608085.4399999953</v>
      </c>
      <c r="G159" s="8">
        <v>5129</v>
      </c>
      <c r="H159" s="8">
        <v>41112</v>
      </c>
      <c r="I159" s="8">
        <v>195737.5</v>
      </c>
      <c r="J159" s="49">
        <v>306068.82</v>
      </c>
      <c r="K159" s="36">
        <f t="shared" si="10"/>
        <v>8193487.1199999955</v>
      </c>
      <c r="L159" s="15">
        <v>58868.45</v>
      </c>
      <c r="M159" s="15">
        <v>10675</v>
      </c>
      <c r="N159" s="16">
        <v>10303.09</v>
      </c>
      <c r="O159" s="16">
        <v>2060.12</v>
      </c>
      <c r="P159" s="103">
        <f t="shared" si="8"/>
        <v>81906.659999999989</v>
      </c>
      <c r="Q159" s="39">
        <v>0</v>
      </c>
      <c r="R159" s="112">
        <v>321939.12</v>
      </c>
      <c r="S159" s="109">
        <f t="shared" si="9"/>
        <v>8597332.8999999948</v>
      </c>
    </row>
    <row r="160" spans="1:19" ht="13.2" x14ac:dyDescent="0.25">
      <c r="A160" s="11" t="s">
        <v>315</v>
      </c>
      <c r="B160" s="5" t="s">
        <v>316</v>
      </c>
      <c r="C160" s="107">
        <v>3610826</v>
      </c>
      <c r="D160" s="20">
        <v>294997</v>
      </c>
      <c r="E160" s="20">
        <v>9333</v>
      </c>
      <c r="F160" s="8">
        <v>3867179.009999997</v>
      </c>
      <c r="G160" s="8">
        <v>5168</v>
      </c>
      <c r="H160" s="8">
        <v>41260</v>
      </c>
      <c r="I160" s="8">
        <v>177887.5</v>
      </c>
      <c r="J160" s="49">
        <v>526691.07999999996</v>
      </c>
      <c r="K160" s="36">
        <f t="shared" si="10"/>
        <v>7479959.4299999969</v>
      </c>
      <c r="L160" s="15">
        <v>62602.91</v>
      </c>
      <c r="M160" s="15">
        <v>10675</v>
      </c>
      <c r="N160" s="16">
        <v>8367.4800000000014</v>
      </c>
      <c r="O160" s="16">
        <v>1673.09</v>
      </c>
      <c r="P160" s="103">
        <f t="shared" si="8"/>
        <v>83318.48</v>
      </c>
      <c r="Q160" s="39">
        <v>0</v>
      </c>
      <c r="R160" s="112">
        <v>1392514.06</v>
      </c>
      <c r="S160" s="109">
        <f t="shared" si="9"/>
        <v>8955791.9699999969</v>
      </c>
    </row>
    <row r="161" spans="1:19" ht="13.2" x14ac:dyDescent="0.25">
      <c r="A161" s="11" t="s">
        <v>317</v>
      </c>
      <c r="B161" s="5" t="s">
        <v>318</v>
      </c>
      <c r="C161" s="107">
        <v>2456770</v>
      </c>
      <c r="D161" s="20">
        <v>201270</v>
      </c>
      <c r="E161" s="20">
        <v>6368</v>
      </c>
      <c r="F161" s="8">
        <v>2948963.379999998</v>
      </c>
      <c r="G161" s="8">
        <v>3861</v>
      </c>
      <c r="H161" s="8">
        <v>30840</v>
      </c>
      <c r="I161" s="8">
        <v>142139.62</v>
      </c>
      <c r="J161" s="49">
        <v>253638.98</v>
      </c>
      <c r="K161" s="36">
        <f t="shared" si="10"/>
        <v>5536573.0199999977</v>
      </c>
      <c r="L161" s="15">
        <v>58998.039999999994</v>
      </c>
      <c r="M161" s="15">
        <v>10675</v>
      </c>
      <c r="N161" s="16">
        <v>5632.15</v>
      </c>
      <c r="O161" s="16">
        <v>1126.1600000000001</v>
      </c>
      <c r="P161" s="103">
        <f t="shared" si="8"/>
        <v>76431.349999999991</v>
      </c>
      <c r="Q161" s="39">
        <v>0</v>
      </c>
      <c r="R161" s="112">
        <v>188732.74</v>
      </c>
      <c r="S161" s="109">
        <f t="shared" si="9"/>
        <v>5801737.1099999975</v>
      </c>
    </row>
    <row r="162" spans="1:19" ht="13.2" x14ac:dyDescent="0.25">
      <c r="A162" s="11" t="s">
        <v>319</v>
      </c>
      <c r="B162" s="5" t="s">
        <v>320</v>
      </c>
      <c r="C162" s="107">
        <v>2736360</v>
      </c>
      <c r="D162" s="20">
        <v>225659</v>
      </c>
      <c r="E162" s="20">
        <v>7139</v>
      </c>
      <c r="F162" s="8">
        <v>2818992.2699999996</v>
      </c>
      <c r="G162" s="8">
        <v>3587</v>
      </c>
      <c r="H162" s="8">
        <v>28676</v>
      </c>
      <c r="I162" s="8">
        <v>103162.5</v>
      </c>
      <c r="J162" s="49">
        <v>334648.2</v>
      </c>
      <c r="K162" s="36">
        <f t="shared" si="10"/>
        <v>5588927.5699999994</v>
      </c>
      <c r="L162" s="15">
        <v>102718.62999999999</v>
      </c>
      <c r="M162" s="15">
        <v>10675</v>
      </c>
      <c r="N162" s="16">
        <v>6081.71</v>
      </c>
      <c r="O162" s="16">
        <v>1216.05</v>
      </c>
      <c r="P162" s="103">
        <f t="shared" si="8"/>
        <v>120691.39</v>
      </c>
      <c r="Q162" s="39">
        <v>0</v>
      </c>
      <c r="R162" s="112">
        <v>415614.5</v>
      </c>
      <c r="S162" s="109">
        <f t="shared" si="9"/>
        <v>6125233.459999999</v>
      </c>
    </row>
    <row r="163" spans="1:19" ht="13.2" x14ac:dyDescent="0.25">
      <c r="A163" s="11" t="s">
        <v>321</v>
      </c>
      <c r="B163" s="5" t="s">
        <v>322</v>
      </c>
      <c r="C163" s="107">
        <v>1412269</v>
      </c>
      <c r="D163" s="20">
        <v>116458</v>
      </c>
      <c r="E163" s="20">
        <v>3685</v>
      </c>
      <c r="F163" s="8">
        <v>1146403.3699999999</v>
      </c>
      <c r="G163" s="8">
        <v>1926</v>
      </c>
      <c r="H163" s="8">
        <v>15360</v>
      </c>
      <c r="I163" s="8">
        <v>99225</v>
      </c>
      <c r="J163" s="49">
        <v>62743.899999999994</v>
      </c>
      <c r="K163" s="36">
        <f t="shared" si="10"/>
        <v>2732582.47</v>
      </c>
      <c r="L163" s="15">
        <v>52690.43</v>
      </c>
      <c r="M163" s="15">
        <v>10675</v>
      </c>
      <c r="N163" s="16">
        <v>3632.9100000000003</v>
      </c>
      <c r="O163" s="16">
        <v>726.41</v>
      </c>
      <c r="P163" s="103">
        <f t="shared" si="8"/>
        <v>67724.75</v>
      </c>
      <c r="Q163" s="39">
        <v>0</v>
      </c>
      <c r="R163" s="112">
        <v>510860.46000000008</v>
      </c>
      <c r="S163" s="109">
        <f t="shared" si="9"/>
        <v>3311167.68</v>
      </c>
    </row>
    <row r="164" spans="1:19" ht="13.2" x14ac:dyDescent="0.25">
      <c r="A164" s="11" t="s">
        <v>323</v>
      </c>
      <c r="B164" s="5" t="s">
        <v>324</v>
      </c>
      <c r="C164" s="107">
        <v>2927404</v>
      </c>
      <c r="D164" s="20">
        <v>239053</v>
      </c>
      <c r="E164" s="20">
        <v>7563</v>
      </c>
      <c r="F164" s="8">
        <v>3385342.1299999962</v>
      </c>
      <c r="G164" s="8">
        <v>4066</v>
      </c>
      <c r="H164" s="8">
        <v>32456</v>
      </c>
      <c r="I164" s="8">
        <v>114446</v>
      </c>
      <c r="J164" s="49">
        <v>321279.48000000004</v>
      </c>
      <c r="K164" s="36">
        <f t="shared" si="10"/>
        <v>6389050.6499999957</v>
      </c>
      <c r="L164" s="15">
        <v>66264.179999999993</v>
      </c>
      <c r="M164" s="15">
        <v>10675</v>
      </c>
      <c r="N164" s="16">
        <v>6472.5700000000006</v>
      </c>
      <c r="O164" s="16">
        <v>1294.2</v>
      </c>
      <c r="P164" s="103">
        <f t="shared" si="8"/>
        <v>84705.95</v>
      </c>
      <c r="Q164" s="39">
        <v>0</v>
      </c>
      <c r="R164" s="112">
        <v>299275.12</v>
      </c>
      <c r="S164" s="109">
        <f t="shared" ref="S164:S174" si="11">SUM(K164+P164+Q164+R164)</f>
        <v>6773031.719999996</v>
      </c>
    </row>
    <row r="165" spans="1:19" ht="13.2" x14ac:dyDescent="0.25">
      <c r="A165" s="11" t="s">
        <v>325</v>
      </c>
      <c r="B165" s="5" t="s">
        <v>326</v>
      </c>
      <c r="C165" s="107">
        <v>2804080</v>
      </c>
      <c r="D165" s="20">
        <v>229107</v>
      </c>
      <c r="E165" s="20">
        <v>7249</v>
      </c>
      <c r="F165" s="8">
        <v>2303342.9199999995</v>
      </c>
      <c r="G165" s="8">
        <v>2940</v>
      </c>
      <c r="H165" s="8">
        <v>23584</v>
      </c>
      <c r="I165" s="8">
        <v>99575</v>
      </c>
      <c r="J165" s="49">
        <v>119939.72999999998</v>
      </c>
      <c r="K165" s="36">
        <f t="shared" si="10"/>
        <v>5349938.1899999995</v>
      </c>
      <c r="L165" s="15">
        <v>58998.039999999994</v>
      </c>
      <c r="M165" s="15">
        <v>10675</v>
      </c>
      <c r="N165" s="16">
        <v>5968.1599999999989</v>
      </c>
      <c r="O165" s="16">
        <v>1193.3499999999999</v>
      </c>
      <c r="P165" s="103">
        <f t="shared" si="8"/>
        <v>76834.55</v>
      </c>
      <c r="Q165" s="39">
        <v>0</v>
      </c>
      <c r="R165" s="112">
        <v>281895.31000000006</v>
      </c>
      <c r="S165" s="109">
        <f t="shared" si="11"/>
        <v>5708668.0499999989</v>
      </c>
    </row>
    <row r="166" spans="1:19" ht="13.2" x14ac:dyDescent="0.25">
      <c r="A166" s="11" t="s">
        <v>327</v>
      </c>
      <c r="B166" s="5" t="s">
        <v>328</v>
      </c>
      <c r="C166" s="107">
        <v>22968295</v>
      </c>
      <c r="D166" s="20">
        <v>1873532</v>
      </c>
      <c r="E166" s="20">
        <v>59275</v>
      </c>
      <c r="F166" s="8">
        <v>22076031.390000008</v>
      </c>
      <c r="G166" s="8">
        <v>27544</v>
      </c>
      <c r="H166" s="8">
        <v>220372</v>
      </c>
      <c r="I166" s="8">
        <v>713042.1</v>
      </c>
      <c r="J166" s="49">
        <v>1950416.31</v>
      </c>
      <c r="K166" s="36">
        <f t="shared" si="10"/>
        <v>45987675.180000007</v>
      </c>
      <c r="L166" s="15">
        <v>130609.98000000001</v>
      </c>
      <c r="M166" s="15">
        <v>10675</v>
      </c>
      <c r="N166" s="16">
        <v>56243.03</v>
      </c>
      <c r="O166" s="16">
        <v>11245.91</v>
      </c>
      <c r="P166" s="103">
        <f t="shared" si="8"/>
        <v>208773.92</v>
      </c>
      <c r="Q166" s="39">
        <v>0</v>
      </c>
      <c r="R166" s="112">
        <v>659252.75999999989</v>
      </c>
      <c r="S166" s="109">
        <f t="shared" si="11"/>
        <v>46855701.860000007</v>
      </c>
    </row>
    <row r="167" spans="1:19" ht="13.2" x14ac:dyDescent="0.25">
      <c r="A167" s="11" t="s">
        <v>329</v>
      </c>
      <c r="B167" s="5" t="s">
        <v>330</v>
      </c>
      <c r="C167" s="107">
        <v>2446989</v>
      </c>
      <c r="D167" s="20">
        <v>199749</v>
      </c>
      <c r="E167" s="20">
        <v>6320</v>
      </c>
      <c r="F167" s="8">
        <v>2266994.1599999992</v>
      </c>
      <c r="G167" s="8">
        <v>2902</v>
      </c>
      <c r="H167" s="8">
        <v>23180</v>
      </c>
      <c r="I167" s="8">
        <v>105000</v>
      </c>
      <c r="J167" s="49">
        <v>190821.40000000002</v>
      </c>
      <c r="K167" s="36">
        <f t="shared" si="10"/>
        <v>4860312.7599999988</v>
      </c>
      <c r="L167" s="15">
        <v>62550.75</v>
      </c>
      <c r="M167" s="15">
        <v>10675</v>
      </c>
      <c r="N167" s="16">
        <v>5395.46</v>
      </c>
      <c r="O167" s="16">
        <v>1078.83</v>
      </c>
      <c r="P167" s="103">
        <f t="shared" si="8"/>
        <v>79700.040000000008</v>
      </c>
      <c r="Q167" s="39">
        <v>0</v>
      </c>
      <c r="R167" s="112">
        <v>252895.51999999996</v>
      </c>
      <c r="S167" s="109">
        <f t="shared" si="11"/>
        <v>5192908.3199999984</v>
      </c>
    </row>
    <row r="168" spans="1:19" ht="13.2" x14ac:dyDescent="0.25">
      <c r="A168" s="11" t="s">
        <v>331</v>
      </c>
      <c r="B168" s="5" t="s">
        <v>332</v>
      </c>
      <c r="C168" s="107">
        <v>3741247</v>
      </c>
      <c r="D168" s="20">
        <v>306838</v>
      </c>
      <c r="E168" s="20">
        <v>9708</v>
      </c>
      <c r="F168" s="8">
        <v>4595505.5699999956</v>
      </c>
      <c r="G168" s="8">
        <v>5838</v>
      </c>
      <c r="H168" s="8">
        <v>47448</v>
      </c>
      <c r="I168" s="8">
        <v>160912.5</v>
      </c>
      <c r="J168" s="49">
        <v>532214.49</v>
      </c>
      <c r="K168" s="36">
        <f t="shared" si="10"/>
        <v>8335282.5799999963</v>
      </c>
      <c r="L168" s="15">
        <v>92288.510000000009</v>
      </c>
      <c r="M168" s="15">
        <v>10675</v>
      </c>
      <c r="N168" s="16">
        <v>9642.5199999999986</v>
      </c>
      <c r="O168" s="16">
        <v>1928.04</v>
      </c>
      <c r="P168" s="103">
        <f t="shared" si="8"/>
        <v>114534.07</v>
      </c>
      <c r="Q168" s="39">
        <v>0</v>
      </c>
      <c r="R168" s="112">
        <v>1287199.48</v>
      </c>
      <c r="S168" s="109">
        <f t="shared" si="11"/>
        <v>9737016.1299999971</v>
      </c>
    </row>
    <row r="169" spans="1:19" ht="13.2" x14ac:dyDescent="0.25">
      <c r="A169" s="11" t="s">
        <v>333</v>
      </c>
      <c r="B169" s="5" t="s">
        <v>334</v>
      </c>
      <c r="C169" s="107">
        <v>2764223</v>
      </c>
      <c r="D169" s="20">
        <v>226775</v>
      </c>
      <c r="E169" s="20">
        <v>7175</v>
      </c>
      <c r="F169" s="8">
        <v>3005959.799999998</v>
      </c>
      <c r="G169" s="8">
        <v>3808</v>
      </c>
      <c r="H169" s="8">
        <v>30536</v>
      </c>
      <c r="I169" s="8">
        <v>93537.5</v>
      </c>
      <c r="J169" s="49">
        <v>243299.57999999996</v>
      </c>
      <c r="K169" s="36">
        <f t="shared" si="10"/>
        <v>5888714.7199999979</v>
      </c>
      <c r="L169" s="15">
        <v>55948.039999999994</v>
      </c>
      <c r="M169" s="15">
        <v>10675</v>
      </c>
      <c r="N169" s="16">
        <v>6545.12</v>
      </c>
      <c r="O169" s="16">
        <v>1308.71</v>
      </c>
      <c r="P169" s="103">
        <f t="shared" si="8"/>
        <v>74476.87</v>
      </c>
      <c r="Q169" s="39">
        <v>0</v>
      </c>
      <c r="R169" s="112">
        <v>594842.9099999998</v>
      </c>
      <c r="S169" s="109">
        <f t="shared" si="11"/>
        <v>6558034.4999999981</v>
      </c>
    </row>
    <row r="170" spans="1:19" ht="13.2" x14ac:dyDescent="0.25">
      <c r="A170" s="11" t="s">
        <v>335</v>
      </c>
      <c r="B170" s="5" t="s">
        <v>336</v>
      </c>
      <c r="C170" s="107">
        <v>5269754</v>
      </c>
      <c r="D170" s="20">
        <v>434012</v>
      </c>
      <c r="E170" s="20">
        <v>13731</v>
      </c>
      <c r="F170" s="8">
        <v>6225137.6599999964</v>
      </c>
      <c r="G170" s="8">
        <v>8608</v>
      </c>
      <c r="H170" s="8">
        <v>68720</v>
      </c>
      <c r="I170" s="8">
        <v>275362.5</v>
      </c>
      <c r="J170" s="49">
        <v>1084645.96</v>
      </c>
      <c r="K170" s="36">
        <f t="shared" si="10"/>
        <v>11210679.199999996</v>
      </c>
      <c r="L170" s="15">
        <v>96302.39</v>
      </c>
      <c r="M170" s="15">
        <v>10675</v>
      </c>
      <c r="N170" s="16">
        <v>12564.41</v>
      </c>
      <c r="O170" s="16">
        <v>2512.2800000000002</v>
      </c>
      <c r="P170" s="103">
        <f t="shared" si="8"/>
        <v>122054.08</v>
      </c>
      <c r="Q170" s="39">
        <v>0</v>
      </c>
      <c r="R170" s="112">
        <v>530468.27</v>
      </c>
      <c r="S170" s="109">
        <f t="shared" si="11"/>
        <v>11863201.549999995</v>
      </c>
    </row>
    <row r="171" spans="1:19" ht="13.2" x14ac:dyDescent="0.25">
      <c r="A171" s="11" t="s">
        <v>337</v>
      </c>
      <c r="B171" s="5" t="s">
        <v>338</v>
      </c>
      <c r="C171" s="107">
        <v>1014915</v>
      </c>
      <c r="D171" s="20">
        <v>82443</v>
      </c>
      <c r="E171" s="20">
        <v>2608</v>
      </c>
      <c r="F171" s="8">
        <v>1155728.0399999998</v>
      </c>
      <c r="G171" s="8">
        <v>1474</v>
      </c>
      <c r="H171" s="8">
        <v>11748</v>
      </c>
      <c r="I171" s="8">
        <v>48037.5</v>
      </c>
      <c r="J171" s="49">
        <v>161909.43999999997</v>
      </c>
      <c r="K171" s="36">
        <f t="shared" si="10"/>
        <v>2155044.1</v>
      </c>
      <c r="L171" s="15">
        <v>50347.450000000004</v>
      </c>
      <c r="M171" s="15">
        <v>10675</v>
      </c>
      <c r="N171" s="16">
        <v>2435.46</v>
      </c>
      <c r="O171" s="16">
        <v>486.97</v>
      </c>
      <c r="P171" s="103">
        <f t="shared" si="8"/>
        <v>63944.880000000005</v>
      </c>
      <c r="Q171" s="39">
        <v>0</v>
      </c>
      <c r="R171" s="112">
        <v>123647.24</v>
      </c>
      <c r="S171" s="109">
        <f t="shared" si="11"/>
        <v>2342636.2200000002</v>
      </c>
    </row>
    <row r="172" spans="1:19" ht="13.2" x14ac:dyDescent="0.25">
      <c r="A172" s="11" t="s">
        <v>339</v>
      </c>
      <c r="B172" s="5" t="s">
        <v>340</v>
      </c>
      <c r="C172" s="107">
        <v>1113886</v>
      </c>
      <c r="D172" s="20">
        <v>90875</v>
      </c>
      <c r="E172" s="20">
        <v>2875</v>
      </c>
      <c r="F172" s="8">
        <v>1132630.8999999997</v>
      </c>
      <c r="G172" s="8">
        <v>1547</v>
      </c>
      <c r="H172" s="8">
        <v>12344</v>
      </c>
      <c r="I172" s="8">
        <v>52675</v>
      </c>
      <c r="J172" s="49">
        <v>156298.28999999998</v>
      </c>
      <c r="K172" s="36">
        <f t="shared" si="10"/>
        <v>2250534.6099999994</v>
      </c>
      <c r="L172" s="15">
        <v>41864.410000000003</v>
      </c>
      <c r="M172" s="15">
        <v>10675</v>
      </c>
      <c r="N172" s="16">
        <v>2514.5599999999995</v>
      </c>
      <c r="O172" s="16">
        <v>502.79</v>
      </c>
      <c r="P172" s="103">
        <f t="shared" si="8"/>
        <v>55556.76</v>
      </c>
      <c r="Q172" s="39">
        <v>0</v>
      </c>
      <c r="R172" s="112">
        <v>455608.68</v>
      </c>
      <c r="S172" s="109">
        <f t="shared" si="11"/>
        <v>2761700.0499999993</v>
      </c>
    </row>
    <row r="173" spans="1:19" ht="13.2" x14ac:dyDescent="0.25">
      <c r="A173" s="11" t="s">
        <v>341</v>
      </c>
      <c r="B173" s="5" t="s">
        <v>342</v>
      </c>
      <c r="C173" s="107">
        <v>1855845</v>
      </c>
      <c r="D173" s="20">
        <v>153391</v>
      </c>
      <c r="E173" s="20">
        <v>4853</v>
      </c>
      <c r="F173" s="8">
        <v>1967462.3999999983</v>
      </c>
      <c r="G173" s="8">
        <v>2674</v>
      </c>
      <c r="H173" s="8">
        <v>21344</v>
      </c>
      <c r="I173" s="8">
        <v>59150</v>
      </c>
      <c r="J173" s="49">
        <v>327214.27999999997</v>
      </c>
      <c r="K173" s="36">
        <f t="shared" si="10"/>
        <v>3737505.1199999987</v>
      </c>
      <c r="L173" s="15">
        <v>62550.75</v>
      </c>
      <c r="M173" s="15">
        <v>10675</v>
      </c>
      <c r="N173" s="16">
        <v>3560</v>
      </c>
      <c r="O173" s="16">
        <v>711.83</v>
      </c>
      <c r="P173" s="103">
        <f t="shared" si="8"/>
        <v>77497.58</v>
      </c>
      <c r="Q173" s="39">
        <v>0</v>
      </c>
      <c r="R173" s="112">
        <v>605129.39</v>
      </c>
      <c r="S173" s="109">
        <f t="shared" si="11"/>
        <v>4420132.0899999989</v>
      </c>
    </row>
    <row r="174" spans="1:19" thickBot="1" x14ac:dyDescent="0.3">
      <c r="A174" s="11" t="s">
        <v>343</v>
      </c>
      <c r="B174" s="5" t="s">
        <v>344</v>
      </c>
      <c r="C174" s="107">
        <v>5692400</v>
      </c>
      <c r="D174" s="20">
        <v>465796</v>
      </c>
      <c r="E174" s="20">
        <v>14737</v>
      </c>
      <c r="F174" s="8">
        <v>5203606.1499999985</v>
      </c>
      <c r="G174" s="8">
        <v>7000</v>
      </c>
      <c r="H174" s="8">
        <v>55904</v>
      </c>
      <c r="I174" s="8">
        <v>244125</v>
      </c>
      <c r="J174" s="50">
        <v>272634.78999999998</v>
      </c>
      <c r="K174" s="36">
        <f t="shared" si="10"/>
        <v>11410933.359999999</v>
      </c>
      <c r="L174" s="15">
        <v>88188.51</v>
      </c>
      <c r="M174" s="15">
        <v>10675</v>
      </c>
      <c r="N174" s="16">
        <v>12734.98</v>
      </c>
      <c r="O174" s="16">
        <v>2546.38</v>
      </c>
      <c r="P174" s="103">
        <f t="shared" si="8"/>
        <v>114144.87</v>
      </c>
      <c r="Q174" s="39">
        <v>0</v>
      </c>
      <c r="R174" s="112">
        <v>256390.23</v>
      </c>
      <c r="S174" s="109">
        <f t="shared" si="11"/>
        <v>11781468.459999999</v>
      </c>
    </row>
    <row r="175" spans="1:19" s="3" customFormat="1" thickBot="1" x14ac:dyDescent="0.3">
      <c r="A175" s="12"/>
      <c r="B175" s="30" t="s">
        <v>367</v>
      </c>
      <c r="C175" s="105">
        <f t="shared" ref="C175" si="12">SUM(C4:C174)</f>
        <v>999507577</v>
      </c>
      <c r="D175" s="21">
        <f t="shared" ref="D175" si="13">SUM(D4:D174)</f>
        <v>81889701</v>
      </c>
      <c r="E175" s="21">
        <f t="shared" ref="E175:J175" si="14">SUM(E4:E174)</f>
        <v>2590845</v>
      </c>
      <c r="F175" s="22">
        <f t="shared" si="14"/>
        <v>879758448.83000493</v>
      </c>
      <c r="G175" s="22">
        <f t="shared" si="14"/>
        <v>1165379.02</v>
      </c>
      <c r="H175" s="22">
        <f t="shared" si="14"/>
        <v>9331193.4499999993</v>
      </c>
      <c r="I175" s="22">
        <f t="shared" si="14"/>
        <v>36400658.420000002</v>
      </c>
      <c r="J175" s="22">
        <f t="shared" si="14"/>
        <v>81617426.720000029</v>
      </c>
      <c r="K175" s="24">
        <f>SUM(K4:K174)</f>
        <v>1929026376.0000052</v>
      </c>
      <c r="L175" s="26">
        <f t="shared" ref="L175:S175" si="15">SUM(L4:L174)</f>
        <v>13006490.999999994</v>
      </c>
      <c r="M175" s="26">
        <f t="shared" si="15"/>
        <v>1820850</v>
      </c>
      <c r="N175" s="27">
        <f t="shared" si="15"/>
        <v>2026969.27</v>
      </c>
      <c r="O175" s="28">
        <f t="shared" si="15"/>
        <v>405296.41000000003</v>
      </c>
      <c r="P175" s="23">
        <f t="shared" si="15"/>
        <v>17259606.680000007</v>
      </c>
      <c r="Q175" s="29">
        <f t="shared" si="15"/>
        <v>0</v>
      </c>
      <c r="R175" s="112">
        <f>SUM(R4:R174)</f>
        <v>124080066.74000001</v>
      </c>
      <c r="S175" s="110">
        <f t="shared" si="15"/>
        <v>2070366049.4200051</v>
      </c>
    </row>
    <row r="176" spans="1:19" ht="17.399999999999999" customHeight="1" x14ac:dyDescent="0.25">
      <c r="A176" s="101" t="s">
        <v>383</v>
      </c>
      <c r="B176" s="100"/>
      <c r="C176"/>
      <c r="D176"/>
      <c r="E176"/>
      <c r="F176"/>
      <c r="G176"/>
      <c r="H176" s="99"/>
      <c r="I176"/>
      <c r="J176" s="51"/>
      <c r="K176" s="102" t="s">
        <v>365</v>
      </c>
      <c r="M176"/>
      <c r="N176"/>
      <c r="O176"/>
      <c r="Q176"/>
      <c r="R176" s="108"/>
      <c r="S176"/>
    </row>
    <row r="177" spans="1:19" ht="15.6" x14ac:dyDescent="0.3">
      <c r="B177" s="77" t="s">
        <v>386</v>
      </c>
      <c r="C177"/>
      <c r="D177"/>
      <c r="E177"/>
      <c r="F177" s="77"/>
      <c r="G177"/>
      <c r="H177" s="99"/>
      <c r="I177"/>
      <c r="J177" s="51"/>
      <c r="K177"/>
      <c r="L177"/>
      <c r="M177"/>
      <c r="N177"/>
      <c r="O177"/>
      <c r="P177"/>
      <c r="Q177"/>
      <c r="R177" s="108"/>
      <c r="S177"/>
    </row>
    <row r="178" spans="1:19" ht="23.7" customHeight="1" x14ac:dyDescent="0.3">
      <c r="A178" s="17" t="s">
        <v>346</v>
      </c>
      <c r="B178" s="18"/>
      <c r="F178" s="6"/>
      <c r="R178" s="108"/>
    </row>
    <row r="179" spans="1:19" ht="13.2" x14ac:dyDescent="0.25">
      <c r="A179" s="13" t="s">
        <v>347</v>
      </c>
      <c r="B179" s="9"/>
      <c r="C179" s="9"/>
      <c r="D179" s="9"/>
      <c r="E179" s="9"/>
      <c r="F179" s="9"/>
      <c r="G179" s="9"/>
      <c r="H179" s="82"/>
      <c r="I179" s="9"/>
      <c r="J179" s="53"/>
      <c r="K179" s="9"/>
      <c r="R179" s="108"/>
    </row>
    <row r="180" spans="1:19" ht="13.2" x14ac:dyDescent="0.25">
      <c r="A180" s="13" t="s">
        <v>348</v>
      </c>
      <c r="B180" s="9"/>
      <c r="C180" s="9"/>
      <c r="D180" s="9"/>
      <c r="E180" s="9"/>
      <c r="F180" s="9"/>
      <c r="G180" s="9"/>
      <c r="H180" s="82"/>
      <c r="I180" s="9"/>
      <c r="J180" s="53"/>
      <c r="K180" s="9"/>
    </row>
    <row r="181" spans="1:19" ht="13.2" x14ac:dyDescent="0.25">
      <c r="A181" s="13" t="s">
        <v>389</v>
      </c>
      <c r="B181" s="9"/>
      <c r="C181" s="9"/>
      <c r="D181" s="9"/>
      <c r="E181" s="9"/>
      <c r="F181" s="9"/>
      <c r="G181" s="9"/>
      <c r="H181" s="82"/>
      <c r="I181" s="9"/>
      <c r="J181" s="53"/>
      <c r="K181" s="9"/>
    </row>
    <row r="182" spans="1:19" ht="13.2" x14ac:dyDescent="0.25">
      <c r="A182" s="13" t="s">
        <v>387</v>
      </c>
      <c r="B182" s="9"/>
      <c r="C182" s="9"/>
      <c r="D182" s="9"/>
      <c r="E182" s="9"/>
      <c r="F182" s="9"/>
      <c r="G182" s="9"/>
      <c r="H182" s="82"/>
      <c r="I182" s="9"/>
      <c r="J182" s="53"/>
      <c r="K182" s="9"/>
    </row>
    <row r="183" spans="1:19" ht="13.2" x14ac:dyDescent="0.25">
      <c r="A183" s="13" t="s">
        <v>388</v>
      </c>
      <c r="B183" s="9"/>
      <c r="C183" s="9"/>
      <c r="D183" s="9"/>
      <c r="E183" s="9"/>
      <c r="F183" s="9"/>
      <c r="G183" s="9"/>
      <c r="H183" s="82"/>
      <c r="I183" s="9"/>
      <c r="J183" s="53"/>
      <c r="K183" s="9"/>
    </row>
    <row r="184" spans="1:19" ht="13.2" x14ac:dyDescent="0.25">
      <c r="A184" s="10" t="s">
        <v>390</v>
      </c>
      <c r="B184" s="9"/>
      <c r="C184" s="9"/>
      <c r="D184" s="9"/>
      <c r="E184" s="9"/>
      <c r="F184" s="9"/>
      <c r="G184" s="9"/>
      <c r="H184" s="82"/>
      <c r="I184" s="9"/>
      <c r="J184" s="53"/>
      <c r="K184" s="9"/>
    </row>
    <row r="185" spans="1:19" ht="13.2" x14ac:dyDescent="0.25">
      <c r="A185" s="10" t="s">
        <v>391</v>
      </c>
      <c r="B185" s="9"/>
      <c r="C185" s="9"/>
      <c r="D185" s="9"/>
      <c r="E185" s="9"/>
      <c r="F185" s="9"/>
      <c r="G185" s="9"/>
      <c r="H185" s="82"/>
      <c r="I185" s="9"/>
      <c r="J185" s="53"/>
      <c r="K185" s="9"/>
    </row>
    <row r="186" spans="1:19" ht="13.2" x14ac:dyDescent="0.25">
      <c r="A186" s="10" t="s">
        <v>392</v>
      </c>
      <c r="B186" s="9"/>
      <c r="C186" s="9"/>
      <c r="D186" s="9"/>
      <c r="E186" s="9"/>
      <c r="F186" s="9"/>
      <c r="G186" s="9"/>
      <c r="H186" s="82"/>
      <c r="I186" s="9"/>
      <c r="J186" s="53"/>
      <c r="K186" s="9"/>
    </row>
    <row r="187" spans="1:19" ht="13.2" x14ac:dyDescent="0.25">
      <c r="A187" s="10" t="s">
        <v>393</v>
      </c>
      <c r="B187" s="9"/>
      <c r="C187" s="9"/>
      <c r="D187" s="9"/>
      <c r="E187" s="9"/>
      <c r="F187" s="9"/>
      <c r="G187" s="9"/>
      <c r="H187" s="82"/>
      <c r="I187" s="9"/>
      <c r="J187" s="53"/>
      <c r="K187" s="9"/>
    </row>
    <row r="188" spans="1:19" ht="13.2" x14ac:dyDescent="0.25">
      <c r="A188" s="10" t="s">
        <v>394</v>
      </c>
      <c r="B188" s="9"/>
      <c r="C188" s="9"/>
      <c r="D188" s="9"/>
      <c r="E188" s="9"/>
      <c r="F188" s="9"/>
      <c r="G188" s="9"/>
      <c r="H188" s="82"/>
      <c r="I188" s="9"/>
      <c r="J188" s="53"/>
      <c r="K188" s="9"/>
    </row>
    <row r="189" spans="1:19" ht="13.2" x14ac:dyDescent="0.25">
      <c r="A189" s="13" t="s">
        <v>395</v>
      </c>
      <c r="B189" s="9"/>
      <c r="C189" s="9"/>
      <c r="D189" s="9"/>
      <c r="E189" s="9"/>
      <c r="F189" s="9"/>
      <c r="G189" s="9"/>
      <c r="H189" s="82"/>
      <c r="I189" s="9"/>
      <c r="J189" s="53"/>
      <c r="K189" s="9"/>
    </row>
    <row r="190" spans="1:19" ht="13.2" x14ac:dyDescent="0.25">
      <c r="A190" s="10" t="s">
        <v>359</v>
      </c>
      <c r="B190" s="9"/>
      <c r="C190" s="9"/>
      <c r="D190" s="9"/>
      <c r="E190" s="9"/>
      <c r="F190" s="9"/>
      <c r="G190" s="9"/>
      <c r="H190" s="82"/>
      <c r="I190" s="9"/>
      <c r="J190" s="53"/>
      <c r="K190" s="9"/>
    </row>
    <row r="191" spans="1:19" ht="13.2" x14ac:dyDescent="0.25">
      <c r="A191" s="10" t="s">
        <v>370</v>
      </c>
      <c r="B191" s="9"/>
      <c r="C191" s="9"/>
      <c r="D191" s="9"/>
      <c r="E191" s="9"/>
      <c r="F191" s="9"/>
      <c r="G191" s="9"/>
      <c r="H191" s="82"/>
      <c r="I191" s="9"/>
      <c r="J191" s="53"/>
      <c r="K191" s="9"/>
    </row>
    <row r="192" spans="1:19" ht="13.2" x14ac:dyDescent="0.25">
      <c r="A192" s="10" t="s">
        <v>360</v>
      </c>
      <c r="B192" s="9"/>
      <c r="C192" s="9"/>
      <c r="D192" s="9"/>
      <c r="E192" s="9"/>
      <c r="F192" s="9"/>
      <c r="G192" s="9"/>
      <c r="H192" s="82"/>
      <c r="I192" s="9"/>
      <c r="J192" s="53"/>
      <c r="K192" s="9"/>
    </row>
    <row r="193" spans="1:11" ht="13.2" x14ac:dyDescent="0.25">
      <c r="A193" s="10" t="s">
        <v>361</v>
      </c>
      <c r="B193" s="9"/>
      <c r="C193" s="9"/>
      <c r="D193" s="9"/>
      <c r="E193" s="9"/>
      <c r="F193" s="9"/>
      <c r="G193" s="9"/>
      <c r="H193" s="82"/>
      <c r="I193" s="9"/>
      <c r="J193" s="53"/>
      <c r="K193" s="9"/>
    </row>
    <row r="194" spans="1:11" ht="13.2" x14ac:dyDescent="0.25">
      <c r="A194" s="10" t="s">
        <v>358</v>
      </c>
      <c r="B194" s="9"/>
      <c r="C194" s="9"/>
      <c r="D194" s="9"/>
      <c r="E194" s="9"/>
      <c r="F194" s="9"/>
      <c r="G194" s="9"/>
      <c r="H194" s="82"/>
      <c r="I194" s="9"/>
      <c r="J194" s="53"/>
      <c r="K194" s="9"/>
    </row>
    <row r="195" spans="1:11" ht="13.2" x14ac:dyDescent="0.25">
      <c r="A195" s="10" t="s">
        <v>397</v>
      </c>
      <c r="B195" s="9"/>
      <c r="C195" s="9"/>
      <c r="D195" s="9"/>
      <c r="E195" s="9"/>
      <c r="F195" s="9"/>
      <c r="G195" s="9"/>
      <c r="H195" s="82"/>
      <c r="I195" s="9"/>
      <c r="J195" s="53"/>
      <c r="K195" s="9"/>
    </row>
    <row r="196" spans="1:11" ht="13.2" x14ac:dyDescent="0.25">
      <c r="A196" s="10" t="s">
        <v>362</v>
      </c>
      <c r="B196" s="9"/>
      <c r="C196" s="9"/>
      <c r="D196" s="9"/>
      <c r="E196" s="9"/>
      <c r="F196" s="9"/>
      <c r="G196" s="9"/>
      <c r="H196" s="82"/>
      <c r="I196" s="9"/>
      <c r="J196" s="53"/>
      <c r="K196" s="9"/>
    </row>
    <row r="197" spans="1:11" ht="13.2" x14ac:dyDescent="0.25">
      <c r="A197" s="10" t="s">
        <v>396</v>
      </c>
      <c r="B197" s="9"/>
      <c r="C197" s="9"/>
      <c r="D197" s="9"/>
      <c r="E197" s="9"/>
      <c r="F197" s="9"/>
      <c r="G197" s="9"/>
      <c r="H197" s="82"/>
      <c r="I197" s="9"/>
      <c r="J197" s="53"/>
      <c r="K197" s="9"/>
    </row>
    <row r="199" spans="1:11" x14ac:dyDescent="0.25">
      <c r="A199" s="1" t="s">
        <v>349</v>
      </c>
    </row>
    <row r="200" spans="1:11" x14ac:dyDescent="0.25">
      <c r="A200" s="1" t="s">
        <v>366</v>
      </c>
    </row>
    <row r="201" spans="1:11" x14ac:dyDescent="0.25">
      <c r="A201" s="1" t="s">
        <v>350</v>
      </c>
    </row>
    <row r="202" spans="1:11" x14ac:dyDescent="0.25">
      <c r="A202" s="1" t="s">
        <v>351</v>
      </c>
    </row>
    <row r="203" spans="1:11" x14ac:dyDescent="0.25">
      <c r="A203" s="1" t="s">
        <v>364</v>
      </c>
    </row>
    <row r="204" spans="1:11" x14ac:dyDescent="0.25">
      <c r="A204" s="1" t="s">
        <v>404</v>
      </c>
    </row>
    <row r="205" spans="1:11" x14ac:dyDescent="0.25">
      <c r="G205" s="4" t="s">
        <v>363</v>
      </c>
    </row>
    <row r="206" spans="1:11" x14ac:dyDescent="0.25">
      <c r="A206" s="1" t="s">
        <v>399</v>
      </c>
    </row>
  </sheetData>
  <autoFilter ref="A3:S197" xr:uid="{42E94BB9-564F-4406-B3BA-68CCDEC7163B}"/>
  <hyperlinks>
    <hyperlink ref="K176" r:id="rId1" xr:uid="{00000000-0004-0000-0000-000000000000}"/>
  </hyperlinks>
  <printOptions horizontalCentered="1"/>
  <pageMargins left="0" right="0" top="0" bottom="0.5" header="0" footer="0.3"/>
  <pageSetup paperSize="5" scale="61" fitToHeight="4" orientation="landscape" r:id="rId2"/>
  <headerFooter>
    <oddFooter>&amp;C&amp;"Arial,Regular"Page &amp;P of &amp;N&amp;R&amp;"Arial,Regular"&amp;D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2A501-2D77-40A2-A6AD-A2086F98C77D}">
  <sheetPr>
    <pageSetUpPr fitToPage="1"/>
  </sheetPr>
  <dimension ref="A1:F204"/>
  <sheetViews>
    <sheetView zoomScaleNormal="100" workbookViewId="0">
      <pane xSplit="2" ySplit="2" topLeftCell="C149" activePane="bottomRight" state="frozen"/>
      <selection pane="topRight" activeCell="C1" sqref="C1"/>
      <selection pane="bottomLeft" activeCell="A3" sqref="A3"/>
      <selection pane="bottomRight" activeCell="F48" sqref="F48"/>
    </sheetView>
  </sheetViews>
  <sheetFormatPr defaultColWidth="9.33203125" defaultRowHeight="13.8" x14ac:dyDescent="0.25"/>
  <cols>
    <col min="1" max="1" width="7.6640625" style="1" customWidth="1"/>
    <col min="2" max="2" width="26.33203125" style="1" bestFit="1" customWidth="1"/>
    <col min="3" max="3" width="17.44140625" style="4" bestFit="1" customWidth="1"/>
    <col min="4" max="5" width="17.109375" style="4" customWidth="1"/>
    <col min="6" max="6" width="17.6640625" style="1" bestFit="1" customWidth="1"/>
    <col min="7" max="7" width="9.33203125" style="1"/>
    <col min="8" max="8" width="26.44140625" style="1" bestFit="1" customWidth="1"/>
    <col min="9" max="9" width="16" style="1" bestFit="1" customWidth="1"/>
    <col min="10" max="10" width="15" style="1" bestFit="1" customWidth="1"/>
    <col min="11" max="11" width="12.33203125" style="1" bestFit="1" customWidth="1"/>
    <col min="12" max="16384" width="9.33203125" style="1"/>
  </cols>
  <sheetData>
    <row r="1" spans="1:6" ht="25.2" customHeight="1" thickBot="1" x14ac:dyDescent="0.3">
      <c r="A1" s="78" t="str">
        <f>'On Behalf Payment Totals '!H1</f>
        <v>On Behalf Payments Summary Report FY2023-2024</v>
      </c>
      <c r="B1" s="19"/>
      <c r="C1" s="19"/>
      <c r="D1" s="19"/>
      <c r="E1" s="19"/>
      <c r="F1" s="19"/>
    </row>
    <row r="2" spans="1:6" s="2" customFormat="1" ht="27" thickBot="1" x14ac:dyDescent="0.3">
      <c r="A2" s="41" t="s">
        <v>0</v>
      </c>
      <c r="B2" s="42" t="s">
        <v>1</v>
      </c>
      <c r="C2" s="43" t="s">
        <v>371</v>
      </c>
      <c r="D2" s="43" t="s">
        <v>381</v>
      </c>
      <c r="E2" s="43" t="s">
        <v>382</v>
      </c>
      <c r="F2" s="44" t="s">
        <v>375</v>
      </c>
    </row>
    <row r="3" spans="1:6" ht="13.2" x14ac:dyDescent="0.25">
      <c r="A3" s="31" t="s">
        <v>3</v>
      </c>
      <c r="B3" s="32" t="s">
        <v>4</v>
      </c>
      <c r="C3" s="33">
        <f>SUM('On Behalf Payment Totals '!C4)</f>
        <v>3398899</v>
      </c>
      <c r="D3" s="33">
        <f>'On Behalf Payment Totals '!D4</f>
        <v>280236</v>
      </c>
      <c r="E3" s="33">
        <f>'On Behalf Payment Totals '!E4</f>
        <v>8866</v>
      </c>
      <c r="F3" s="40">
        <f>SUM(C3:E3)</f>
        <v>3688001</v>
      </c>
    </row>
    <row r="4" spans="1:6" ht="13.2" x14ac:dyDescent="0.25">
      <c r="A4" s="11" t="s">
        <v>5</v>
      </c>
      <c r="B4" s="5" t="s">
        <v>6</v>
      </c>
      <c r="C4" s="33">
        <f>SUM('On Behalf Payment Totals '!C5)</f>
        <v>3714380</v>
      </c>
      <c r="D4" s="33">
        <f>'On Behalf Payment Totals '!D5</f>
        <v>303871</v>
      </c>
      <c r="E4" s="33">
        <f>'On Behalf Payment Totals '!E5</f>
        <v>9614</v>
      </c>
      <c r="F4" s="40">
        <f t="shared" ref="F4:F67" si="0">SUM(C4:E4)</f>
        <v>4027865</v>
      </c>
    </row>
    <row r="5" spans="1:6" ht="13.2" x14ac:dyDescent="0.25">
      <c r="A5" s="11" t="s">
        <v>7</v>
      </c>
      <c r="B5" s="5" t="s">
        <v>8</v>
      </c>
      <c r="C5" s="33">
        <f>SUM('On Behalf Payment Totals '!C6)</f>
        <v>1215146</v>
      </c>
      <c r="D5" s="33">
        <f>'On Behalf Payment Totals '!D6</f>
        <v>100918</v>
      </c>
      <c r="E5" s="33">
        <f>'On Behalf Payment Totals '!E6</f>
        <v>3193</v>
      </c>
      <c r="F5" s="40">
        <f t="shared" si="0"/>
        <v>1319257</v>
      </c>
    </row>
    <row r="6" spans="1:6" ht="13.2" x14ac:dyDescent="0.25">
      <c r="A6" s="11" t="s">
        <v>9</v>
      </c>
      <c r="B6" s="5" t="s">
        <v>10</v>
      </c>
      <c r="C6" s="33">
        <f>SUM('On Behalf Payment Totals '!C7)</f>
        <v>5147989</v>
      </c>
      <c r="D6" s="33">
        <f>'On Behalf Payment Totals '!D7</f>
        <v>423173</v>
      </c>
      <c r="E6" s="33">
        <f>'On Behalf Payment Totals '!E7</f>
        <v>13388</v>
      </c>
      <c r="F6" s="40">
        <f t="shared" si="0"/>
        <v>5584550</v>
      </c>
    </row>
    <row r="7" spans="1:6" ht="13.2" x14ac:dyDescent="0.25">
      <c r="A7" s="11" t="s">
        <v>11</v>
      </c>
      <c r="B7" s="5" t="s">
        <v>12</v>
      </c>
      <c r="C7" s="33">
        <f>SUM('On Behalf Payment Totals '!C8)</f>
        <v>4253313</v>
      </c>
      <c r="D7" s="33">
        <f>'On Behalf Payment Totals '!D8</f>
        <v>349811</v>
      </c>
      <c r="E7" s="33">
        <f>'On Behalf Payment Totals '!E8</f>
        <v>11067</v>
      </c>
      <c r="F7" s="40">
        <f t="shared" si="0"/>
        <v>4614191</v>
      </c>
    </row>
    <row r="8" spans="1:6" ht="13.2" x14ac:dyDescent="0.25">
      <c r="A8" s="11" t="s">
        <v>13</v>
      </c>
      <c r="B8" s="5" t="s">
        <v>14</v>
      </c>
      <c r="C8" s="33">
        <f>SUM('On Behalf Payment Totals '!C9)</f>
        <v>475109</v>
      </c>
      <c r="D8" s="33">
        <f>'On Behalf Payment Totals '!D9</f>
        <v>39046</v>
      </c>
      <c r="E8" s="33">
        <f>'On Behalf Payment Totals '!E9</f>
        <v>1235</v>
      </c>
      <c r="F8" s="40">
        <f t="shared" si="0"/>
        <v>515390</v>
      </c>
    </row>
    <row r="9" spans="1:6" ht="13.2" x14ac:dyDescent="0.25">
      <c r="A9" s="11" t="s">
        <v>15</v>
      </c>
      <c r="B9" s="5" t="s">
        <v>16</v>
      </c>
      <c r="C9" s="33">
        <f>SUM('On Behalf Payment Totals '!C10)</f>
        <v>1422857</v>
      </c>
      <c r="D9" s="33">
        <f>'On Behalf Payment Totals '!D10</f>
        <v>116484</v>
      </c>
      <c r="E9" s="33">
        <f>'On Behalf Payment Totals '!E10</f>
        <v>3685</v>
      </c>
      <c r="F9" s="40">
        <f t="shared" si="0"/>
        <v>1543026</v>
      </c>
    </row>
    <row r="10" spans="1:6" ht="13.2" x14ac:dyDescent="0.25">
      <c r="A10" s="11" t="s">
        <v>17</v>
      </c>
      <c r="B10" s="5" t="s">
        <v>18</v>
      </c>
      <c r="C10" s="33">
        <f>SUM('On Behalf Payment Totals '!C11)</f>
        <v>856979</v>
      </c>
      <c r="D10" s="33">
        <f>'On Behalf Payment Totals '!D11</f>
        <v>70610</v>
      </c>
      <c r="E10" s="33">
        <f>'On Behalf Payment Totals '!E11</f>
        <v>2234</v>
      </c>
      <c r="F10" s="40">
        <f t="shared" si="0"/>
        <v>929823</v>
      </c>
    </row>
    <row r="11" spans="1:6" ht="13.2" x14ac:dyDescent="0.25">
      <c r="A11" s="11" t="s">
        <v>19</v>
      </c>
      <c r="B11" s="5" t="s">
        <v>20</v>
      </c>
      <c r="C11" s="33">
        <f>SUM('On Behalf Payment Totals '!C12)</f>
        <v>4553811</v>
      </c>
      <c r="D11" s="33">
        <f>'On Behalf Payment Totals '!D12</f>
        <v>374558</v>
      </c>
      <c r="E11" s="33">
        <f>'On Behalf Payment Totals '!E12</f>
        <v>11850</v>
      </c>
      <c r="F11" s="40">
        <f t="shared" si="0"/>
        <v>4940219</v>
      </c>
    </row>
    <row r="12" spans="1:6" ht="13.2" x14ac:dyDescent="0.25">
      <c r="A12" s="11" t="s">
        <v>21</v>
      </c>
      <c r="B12" s="5" t="s">
        <v>22</v>
      </c>
      <c r="C12" s="33">
        <f>SUM('On Behalf Payment Totals '!C13)</f>
        <v>6538436</v>
      </c>
      <c r="D12" s="33">
        <f>'On Behalf Payment Totals '!D13</f>
        <v>536188</v>
      </c>
      <c r="E12" s="33">
        <f>'On Behalf Payment Totals '!E13</f>
        <v>16964</v>
      </c>
      <c r="F12" s="40">
        <f t="shared" si="0"/>
        <v>7091588</v>
      </c>
    </row>
    <row r="13" spans="1:6" ht="13.2" x14ac:dyDescent="0.25">
      <c r="A13" s="11" t="s">
        <v>23</v>
      </c>
      <c r="B13" s="5" t="s">
        <v>24</v>
      </c>
      <c r="C13" s="33">
        <f>SUM('On Behalf Payment Totals '!C14)</f>
        <v>2339811</v>
      </c>
      <c r="D13" s="33">
        <f>'On Behalf Payment Totals '!D14</f>
        <v>191679</v>
      </c>
      <c r="E13" s="33">
        <f>'On Behalf Payment Totals '!E14</f>
        <v>6064</v>
      </c>
      <c r="F13" s="40">
        <f t="shared" si="0"/>
        <v>2537554</v>
      </c>
    </row>
    <row r="14" spans="1:6" ht="13.2" x14ac:dyDescent="0.25">
      <c r="A14" s="11" t="s">
        <v>25</v>
      </c>
      <c r="B14" s="5" t="s">
        <v>26</v>
      </c>
      <c r="C14" s="33">
        <f>SUM('On Behalf Payment Totals '!C15)</f>
        <v>2068493</v>
      </c>
      <c r="D14" s="33">
        <f>'On Behalf Payment Totals '!D15</f>
        <v>169082</v>
      </c>
      <c r="E14" s="33">
        <f>'On Behalf Payment Totals '!E15</f>
        <v>5349</v>
      </c>
      <c r="F14" s="40">
        <f t="shared" si="0"/>
        <v>2242924</v>
      </c>
    </row>
    <row r="15" spans="1:6" ht="13.2" x14ac:dyDescent="0.25">
      <c r="A15" s="11" t="s">
        <v>27</v>
      </c>
      <c r="B15" s="5" t="s">
        <v>28</v>
      </c>
      <c r="C15" s="33">
        <f>SUM('On Behalf Payment Totals '!C16)</f>
        <v>2472553</v>
      </c>
      <c r="D15" s="33">
        <f>'On Behalf Payment Totals '!D16</f>
        <v>203013</v>
      </c>
      <c r="E15" s="33">
        <f>'On Behalf Payment Totals '!E16</f>
        <v>6423</v>
      </c>
      <c r="F15" s="40">
        <f t="shared" si="0"/>
        <v>2681989</v>
      </c>
    </row>
    <row r="16" spans="1:6" ht="13.2" x14ac:dyDescent="0.25">
      <c r="A16" s="11" t="s">
        <v>29</v>
      </c>
      <c r="B16" s="5" t="s">
        <v>30</v>
      </c>
      <c r="C16" s="33">
        <f>SUM('On Behalf Payment Totals '!C17)</f>
        <v>1125426</v>
      </c>
      <c r="D16" s="33">
        <f>'On Behalf Payment Totals '!D17</f>
        <v>92834</v>
      </c>
      <c r="E16" s="33">
        <f>'On Behalf Payment Totals '!E17</f>
        <v>2937</v>
      </c>
      <c r="F16" s="40">
        <f t="shared" si="0"/>
        <v>1221197</v>
      </c>
    </row>
    <row r="17" spans="1:6" ht="13.2" x14ac:dyDescent="0.25">
      <c r="A17" s="11" t="s">
        <v>31</v>
      </c>
      <c r="B17" s="5" t="s">
        <v>32</v>
      </c>
      <c r="C17" s="33">
        <f>SUM('On Behalf Payment Totals '!C18)</f>
        <v>1883345</v>
      </c>
      <c r="D17" s="33">
        <f>'On Behalf Payment Totals '!D18</f>
        <v>153808</v>
      </c>
      <c r="E17" s="33">
        <f>'On Behalf Payment Totals '!E18</f>
        <v>4866</v>
      </c>
      <c r="F17" s="40">
        <f t="shared" si="0"/>
        <v>2042019</v>
      </c>
    </row>
    <row r="18" spans="1:6" ht="13.2" x14ac:dyDescent="0.25">
      <c r="A18" s="11" t="s">
        <v>33</v>
      </c>
      <c r="B18" s="5" t="s">
        <v>34</v>
      </c>
      <c r="C18" s="33">
        <f>SUM('On Behalf Payment Totals '!C19)</f>
        <v>33716900</v>
      </c>
      <c r="D18" s="33">
        <f>'On Behalf Payment Totals '!D19</f>
        <v>2765071</v>
      </c>
      <c r="E18" s="33">
        <f>'On Behalf Payment Totals '!E19</f>
        <v>87482</v>
      </c>
      <c r="F18" s="40">
        <f t="shared" si="0"/>
        <v>36569453</v>
      </c>
    </row>
    <row r="19" spans="1:6" ht="13.2" x14ac:dyDescent="0.25">
      <c r="A19" s="11" t="s">
        <v>35</v>
      </c>
      <c r="B19" s="5" t="s">
        <v>36</v>
      </c>
      <c r="C19" s="33">
        <f>SUM('On Behalf Payment Totals '!C20)</f>
        <v>3526339</v>
      </c>
      <c r="D19" s="33">
        <f>'On Behalf Payment Totals '!D20</f>
        <v>286627</v>
      </c>
      <c r="E19" s="33">
        <f>'On Behalf Payment Totals '!E20</f>
        <v>9068</v>
      </c>
      <c r="F19" s="40">
        <f t="shared" si="0"/>
        <v>3822034</v>
      </c>
    </row>
    <row r="20" spans="1:6" ht="13.2" x14ac:dyDescent="0.25">
      <c r="A20" s="11" t="s">
        <v>37</v>
      </c>
      <c r="B20" s="5" t="s">
        <v>38</v>
      </c>
      <c r="C20" s="33">
        <f>SUM('On Behalf Payment Totals '!C21)</f>
        <v>6022744</v>
      </c>
      <c r="D20" s="33">
        <f>'On Behalf Payment Totals '!D21</f>
        <v>493834</v>
      </c>
      <c r="E20" s="33">
        <f>'On Behalf Payment Totals '!E21</f>
        <v>15624</v>
      </c>
      <c r="F20" s="40">
        <f t="shared" si="0"/>
        <v>6532202</v>
      </c>
    </row>
    <row r="21" spans="1:6" ht="13.2" x14ac:dyDescent="0.25">
      <c r="A21" s="11" t="s">
        <v>39</v>
      </c>
      <c r="B21" s="5" t="s">
        <v>40</v>
      </c>
      <c r="C21" s="33">
        <f>SUM('On Behalf Payment Totals '!C22)</f>
        <v>4877073</v>
      </c>
      <c r="D21" s="33">
        <f>'On Behalf Payment Totals '!D22</f>
        <v>402625</v>
      </c>
      <c r="E21" s="33">
        <f>'On Behalf Payment Totals '!E22</f>
        <v>12738</v>
      </c>
      <c r="F21" s="40">
        <f t="shared" si="0"/>
        <v>5292436</v>
      </c>
    </row>
    <row r="22" spans="1:6" ht="13.2" x14ac:dyDescent="0.25">
      <c r="A22" s="11" t="s">
        <v>41</v>
      </c>
      <c r="B22" s="5" t="s">
        <v>42</v>
      </c>
      <c r="C22" s="33">
        <f>SUM('On Behalf Payment Totals '!C23)</f>
        <v>4770291</v>
      </c>
      <c r="D22" s="33">
        <f>'On Behalf Payment Totals '!D23</f>
        <v>387429</v>
      </c>
      <c r="E22" s="33">
        <f>'On Behalf Payment Totals '!E23</f>
        <v>12258</v>
      </c>
      <c r="F22" s="40">
        <f t="shared" si="0"/>
        <v>5169978</v>
      </c>
    </row>
    <row r="23" spans="1:6" ht="13.2" x14ac:dyDescent="0.25">
      <c r="A23" s="11" t="s">
        <v>43</v>
      </c>
      <c r="B23" s="5" t="s">
        <v>44</v>
      </c>
      <c r="C23" s="33">
        <f>SUM('On Behalf Payment Totals '!C24)</f>
        <v>1617117</v>
      </c>
      <c r="D23" s="33">
        <f>'On Behalf Payment Totals '!D24</f>
        <v>132365</v>
      </c>
      <c r="E23" s="33">
        <f>'On Behalf Payment Totals '!E24</f>
        <v>4188</v>
      </c>
      <c r="F23" s="40">
        <f t="shared" si="0"/>
        <v>1753670</v>
      </c>
    </row>
    <row r="24" spans="1:6" ht="13.2" x14ac:dyDescent="0.25">
      <c r="A24" s="11" t="s">
        <v>45</v>
      </c>
      <c r="B24" s="5" t="s">
        <v>46</v>
      </c>
      <c r="C24" s="33">
        <f>SUM('On Behalf Payment Totals '!C25)</f>
        <v>2239358</v>
      </c>
      <c r="D24" s="33">
        <f>'On Behalf Payment Totals '!D25</f>
        <v>184768</v>
      </c>
      <c r="E24" s="33">
        <f>'On Behalf Payment Totals '!E25</f>
        <v>5846</v>
      </c>
      <c r="F24" s="40">
        <f t="shared" si="0"/>
        <v>2429972</v>
      </c>
    </row>
    <row r="25" spans="1:6" ht="13.2" x14ac:dyDescent="0.25">
      <c r="A25" s="11" t="s">
        <v>47</v>
      </c>
      <c r="B25" s="5" t="s">
        <v>48</v>
      </c>
      <c r="C25" s="33">
        <f>SUM('On Behalf Payment Totals '!C26)</f>
        <v>3327184</v>
      </c>
      <c r="D25" s="33">
        <f>'On Behalf Payment Totals '!D26</f>
        <v>272752</v>
      </c>
      <c r="E25" s="33">
        <f>'On Behalf Payment Totals '!E26</f>
        <v>8629</v>
      </c>
      <c r="F25" s="40">
        <f t="shared" si="0"/>
        <v>3608565</v>
      </c>
    </row>
    <row r="26" spans="1:6" ht="13.2" x14ac:dyDescent="0.25">
      <c r="A26" s="11" t="s">
        <v>49</v>
      </c>
      <c r="B26" s="5" t="s">
        <v>50</v>
      </c>
      <c r="C26" s="33">
        <f>SUM('On Behalf Payment Totals '!C27)</f>
        <v>18392718</v>
      </c>
      <c r="D26" s="33">
        <f>'On Behalf Payment Totals '!D27</f>
        <v>1497864</v>
      </c>
      <c r="E26" s="33">
        <f>'On Behalf Payment Totals '!E27</f>
        <v>47390</v>
      </c>
      <c r="F26" s="40">
        <f t="shared" si="0"/>
        <v>19937972</v>
      </c>
    </row>
    <row r="27" spans="1:6" ht="13.2" x14ac:dyDescent="0.25">
      <c r="A27" s="11" t="s">
        <v>51</v>
      </c>
      <c r="B27" s="5" t="s">
        <v>52</v>
      </c>
      <c r="C27" s="33">
        <f>SUM('On Behalf Payment Totals '!C28)</f>
        <v>857162</v>
      </c>
      <c r="D27" s="33">
        <f>'On Behalf Payment Totals '!D28</f>
        <v>70382</v>
      </c>
      <c r="E27" s="33">
        <f>'On Behalf Payment Totals '!E28</f>
        <v>2227</v>
      </c>
      <c r="F27" s="40">
        <f t="shared" si="0"/>
        <v>929771</v>
      </c>
    </row>
    <row r="28" spans="1:6" ht="13.2" x14ac:dyDescent="0.25">
      <c r="A28" s="11" t="s">
        <v>53</v>
      </c>
      <c r="B28" s="5" t="s">
        <v>54</v>
      </c>
      <c r="C28" s="33">
        <f>SUM('On Behalf Payment Totals '!C29)</f>
        <v>2685318</v>
      </c>
      <c r="D28" s="33">
        <f>'On Behalf Payment Totals '!D29</f>
        <v>219005</v>
      </c>
      <c r="E28" s="33">
        <f>'On Behalf Payment Totals '!E29</f>
        <v>6929</v>
      </c>
      <c r="F28" s="40">
        <f t="shared" si="0"/>
        <v>2911252</v>
      </c>
    </row>
    <row r="29" spans="1:6" ht="13.2" x14ac:dyDescent="0.25">
      <c r="A29" s="11" t="s">
        <v>55</v>
      </c>
      <c r="B29" s="5" t="s">
        <v>56</v>
      </c>
      <c r="C29" s="33">
        <f>SUM('On Behalf Payment Totals '!C30)</f>
        <v>2069748</v>
      </c>
      <c r="D29" s="33">
        <f>'On Behalf Payment Totals '!D30</f>
        <v>169757</v>
      </c>
      <c r="E29" s="33">
        <f>'On Behalf Payment Totals '!E30</f>
        <v>5371</v>
      </c>
      <c r="F29" s="40">
        <f t="shared" si="0"/>
        <v>2244876</v>
      </c>
    </row>
    <row r="30" spans="1:6" ht="13.2" x14ac:dyDescent="0.25">
      <c r="A30" s="11" t="s">
        <v>57</v>
      </c>
      <c r="B30" s="5" t="s">
        <v>58</v>
      </c>
      <c r="C30" s="33">
        <f>SUM('On Behalf Payment Totals '!C31)</f>
        <v>4140929</v>
      </c>
      <c r="D30" s="33">
        <f>'On Behalf Payment Totals '!D31</f>
        <v>339229</v>
      </c>
      <c r="E30" s="33">
        <f>'On Behalf Payment Totals '!E31</f>
        <v>10733</v>
      </c>
      <c r="F30" s="40">
        <f t="shared" si="0"/>
        <v>4490891</v>
      </c>
    </row>
    <row r="31" spans="1:6" ht="13.2" x14ac:dyDescent="0.25">
      <c r="A31" s="11" t="s">
        <v>59</v>
      </c>
      <c r="B31" s="5" t="s">
        <v>60</v>
      </c>
      <c r="C31" s="33">
        <f>SUM('On Behalf Payment Totals '!C32)</f>
        <v>7511530</v>
      </c>
      <c r="D31" s="33">
        <f>'On Behalf Payment Totals '!D32</f>
        <v>613438</v>
      </c>
      <c r="E31" s="33">
        <f>'On Behalf Payment Totals '!E32</f>
        <v>19408</v>
      </c>
      <c r="F31" s="40">
        <f t="shared" si="0"/>
        <v>8144376</v>
      </c>
    </row>
    <row r="32" spans="1:6" ht="13.2" x14ac:dyDescent="0.25">
      <c r="A32" s="11" t="s">
        <v>61</v>
      </c>
      <c r="B32" s="5" t="s">
        <v>62</v>
      </c>
      <c r="C32" s="33">
        <f>SUM('On Behalf Payment Totals '!C33)</f>
        <v>1743114</v>
      </c>
      <c r="D32" s="33">
        <f>'On Behalf Payment Totals '!D33</f>
        <v>142212</v>
      </c>
      <c r="E32" s="33">
        <f>'On Behalf Payment Totals '!E33</f>
        <v>4499</v>
      </c>
      <c r="F32" s="40">
        <f t="shared" si="0"/>
        <v>1889825</v>
      </c>
    </row>
    <row r="33" spans="1:6" ht="13.2" x14ac:dyDescent="0.25">
      <c r="A33" s="11" t="s">
        <v>63</v>
      </c>
      <c r="B33" s="5" t="s">
        <v>64</v>
      </c>
      <c r="C33" s="33">
        <f>SUM('On Behalf Payment Totals '!C34)</f>
        <v>964135</v>
      </c>
      <c r="D33" s="33">
        <f>'On Behalf Payment Totals '!D34</f>
        <v>79426</v>
      </c>
      <c r="E33" s="33">
        <f>'On Behalf Payment Totals '!E34</f>
        <v>2513</v>
      </c>
      <c r="F33" s="40">
        <f t="shared" si="0"/>
        <v>1046074</v>
      </c>
    </row>
    <row r="34" spans="1:6" ht="13.2" x14ac:dyDescent="0.25">
      <c r="A34" s="11" t="s">
        <v>65</v>
      </c>
      <c r="B34" s="5" t="s">
        <v>66</v>
      </c>
      <c r="C34" s="33">
        <f>SUM('On Behalf Payment Totals '!C35)</f>
        <v>2765387</v>
      </c>
      <c r="D34" s="33">
        <f>'On Behalf Payment Totals '!D35</f>
        <v>226087</v>
      </c>
      <c r="E34" s="33">
        <f>'On Behalf Payment Totals '!E35</f>
        <v>7153</v>
      </c>
      <c r="F34" s="40">
        <f t="shared" si="0"/>
        <v>2998627</v>
      </c>
    </row>
    <row r="35" spans="1:6" ht="13.2" x14ac:dyDescent="0.25">
      <c r="A35" s="11" t="s">
        <v>67</v>
      </c>
      <c r="B35" s="5" t="s">
        <v>68</v>
      </c>
      <c r="C35" s="33">
        <f>SUM('On Behalf Payment Totals '!C36)</f>
        <v>5154386</v>
      </c>
      <c r="D35" s="33">
        <f>'On Behalf Payment Totals '!D36</f>
        <v>423896</v>
      </c>
      <c r="E35" s="33">
        <f>'On Behalf Payment Totals '!E36</f>
        <v>13411</v>
      </c>
      <c r="F35" s="40">
        <f t="shared" si="0"/>
        <v>5591693</v>
      </c>
    </row>
    <row r="36" spans="1:6" ht="13.2" x14ac:dyDescent="0.25">
      <c r="A36" s="11" t="s">
        <v>69</v>
      </c>
      <c r="B36" s="5" t="s">
        <v>70</v>
      </c>
      <c r="C36" s="33">
        <f>SUM('On Behalf Payment Totals '!C37)</f>
        <v>2482402</v>
      </c>
      <c r="D36" s="33">
        <f>'On Behalf Payment Totals '!D37</f>
        <v>203808</v>
      </c>
      <c r="E36" s="33">
        <f>'On Behalf Payment Totals '!E37</f>
        <v>6448</v>
      </c>
      <c r="F36" s="40">
        <f t="shared" si="0"/>
        <v>2692658</v>
      </c>
    </row>
    <row r="37" spans="1:6" ht="13.2" x14ac:dyDescent="0.25">
      <c r="A37" s="11" t="s">
        <v>71</v>
      </c>
      <c r="B37" s="5" t="s">
        <v>72</v>
      </c>
      <c r="C37" s="33">
        <f>SUM('On Behalf Payment Totals '!C38)</f>
        <v>1100730</v>
      </c>
      <c r="D37" s="33">
        <f>'On Behalf Payment Totals '!D38</f>
        <v>90583</v>
      </c>
      <c r="E37" s="33">
        <f>'On Behalf Payment Totals '!E38</f>
        <v>2866</v>
      </c>
      <c r="F37" s="40">
        <f t="shared" si="0"/>
        <v>1194179</v>
      </c>
    </row>
    <row r="38" spans="1:6" ht="13.2" x14ac:dyDescent="0.25">
      <c r="A38" s="11" t="s">
        <v>73</v>
      </c>
      <c r="B38" s="5" t="s">
        <v>74</v>
      </c>
      <c r="C38" s="33">
        <f>SUM('On Behalf Payment Totals '!C39)</f>
        <v>9463942</v>
      </c>
      <c r="D38" s="33">
        <f>'On Behalf Payment Totals '!D39</f>
        <v>782743</v>
      </c>
      <c r="E38" s="33">
        <f>'On Behalf Payment Totals '!E39</f>
        <v>24765</v>
      </c>
      <c r="F38" s="40">
        <f t="shared" si="0"/>
        <v>10271450</v>
      </c>
    </row>
    <row r="39" spans="1:6" ht="13.2" x14ac:dyDescent="0.25">
      <c r="A39" s="11" t="s">
        <v>75</v>
      </c>
      <c r="B39" s="5" t="s">
        <v>76</v>
      </c>
      <c r="C39" s="33">
        <f>SUM('On Behalf Payment Totals '!C40)</f>
        <v>7484966</v>
      </c>
      <c r="D39" s="33">
        <f>'On Behalf Payment Totals '!D40</f>
        <v>610614</v>
      </c>
      <c r="E39" s="33">
        <f>'On Behalf Payment Totals '!E40</f>
        <v>19319</v>
      </c>
      <c r="F39" s="40">
        <f t="shared" si="0"/>
        <v>8114899</v>
      </c>
    </row>
    <row r="40" spans="1:6" ht="13.2" x14ac:dyDescent="0.25">
      <c r="A40" s="11" t="s">
        <v>77</v>
      </c>
      <c r="B40" s="5" t="s">
        <v>78</v>
      </c>
      <c r="C40" s="33">
        <f>SUM('On Behalf Payment Totals '!C41)</f>
        <v>3853306</v>
      </c>
      <c r="D40" s="33">
        <f>'On Behalf Payment Totals '!D41</f>
        <v>314133</v>
      </c>
      <c r="E40" s="33">
        <f>'On Behalf Payment Totals '!E41</f>
        <v>9939</v>
      </c>
      <c r="F40" s="40">
        <f t="shared" si="0"/>
        <v>4177378</v>
      </c>
    </row>
    <row r="41" spans="1:6" ht="13.2" x14ac:dyDescent="0.25">
      <c r="A41" s="11" t="s">
        <v>79</v>
      </c>
      <c r="B41" s="5" t="s">
        <v>80</v>
      </c>
      <c r="C41" s="33">
        <f>SUM('On Behalf Payment Totals '!C42)</f>
        <v>1798391</v>
      </c>
      <c r="D41" s="33">
        <f>'On Behalf Payment Totals '!D42</f>
        <v>147288</v>
      </c>
      <c r="E41" s="33">
        <f>'On Behalf Payment Totals '!E42</f>
        <v>4660</v>
      </c>
      <c r="F41" s="40">
        <f t="shared" si="0"/>
        <v>1950339</v>
      </c>
    </row>
    <row r="42" spans="1:6" ht="13.2" x14ac:dyDescent="0.25">
      <c r="A42" s="11" t="s">
        <v>81</v>
      </c>
      <c r="B42" s="5" t="s">
        <v>82</v>
      </c>
      <c r="C42" s="33">
        <f>SUM('On Behalf Payment Totals '!C43)</f>
        <v>418770</v>
      </c>
      <c r="D42" s="33">
        <f>'On Behalf Payment Totals '!D43</f>
        <v>34186</v>
      </c>
      <c r="E42" s="33">
        <f>'On Behalf Payment Totals '!E43</f>
        <v>1082</v>
      </c>
      <c r="F42" s="40">
        <f t="shared" si="0"/>
        <v>454038</v>
      </c>
    </row>
    <row r="43" spans="1:6" ht="13.2" x14ac:dyDescent="0.25">
      <c r="A43" s="11" t="s">
        <v>83</v>
      </c>
      <c r="B43" s="5" t="s">
        <v>84</v>
      </c>
      <c r="C43" s="33">
        <f>SUM('On Behalf Payment Totals '!C44)</f>
        <v>4029697</v>
      </c>
      <c r="D43" s="33">
        <f>'On Behalf Payment Totals '!D44</f>
        <v>331155</v>
      </c>
      <c r="E43" s="33">
        <f>'On Behalf Payment Totals '!E44</f>
        <v>10477</v>
      </c>
      <c r="F43" s="40">
        <f t="shared" si="0"/>
        <v>4371329</v>
      </c>
    </row>
    <row r="44" spans="1:6" ht="13.2" x14ac:dyDescent="0.25">
      <c r="A44" s="11" t="s">
        <v>85</v>
      </c>
      <c r="B44" s="5" t="s">
        <v>86</v>
      </c>
      <c r="C44" s="33">
        <f>SUM('On Behalf Payment Totals '!C45)</f>
        <v>5849240</v>
      </c>
      <c r="D44" s="33">
        <f>'On Behalf Payment Totals '!D45</f>
        <v>479789</v>
      </c>
      <c r="E44" s="33">
        <f>'On Behalf Payment Totals '!E45</f>
        <v>15180</v>
      </c>
      <c r="F44" s="40">
        <f t="shared" si="0"/>
        <v>6344209</v>
      </c>
    </row>
    <row r="45" spans="1:6" ht="13.2" x14ac:dyDescent="0.25">
      <c r="A45" s="11" t="s">
        <v>87</v>
      </c>
      <c r="B45" s="5" t="s">
        <v>88</v>
      </c>
      <c r="C45" s="33">
        <f>SUM('On Behalf Payment Totals '!C46)</f>
        <v>1693612</v>
      </c>
      <c r="D45" s="33">
        <f>'On Behalf Payment Totals '!D46</f>
        <v>137221</v>
      </c>
      <c r="E45" s="33">
        <f>'On Behalf Payment Totals '!E46</f>
        <v>4341</v>
      </c>
      <c r="F45" s="40">
        <f t="shared" si="0"/>
        <v>1835174</v>
      </c>
    </row>
    <row r="46" spans="1:6" ht="13.2" x14ac:dyDescent="0.25">
      <c r="A46" s="11" t="s">
        <v>89</v>
      </c>
      <c r="B46" s="5" t="s">
        <v>90</v>
      </c>
      <c r="C46" s="33">
        <f>SUM('On Behalf Payment Totals '!C47)</f>
        <v>1097717</v>
      </c>
      <c r="D46" s="33">
        <f>'On Behalf Payment Totals '!D47</f>
        <v>89456</v>
      </c>
      <c r="E46" s="33">
        <f>'On Behalf Payment Totals '!E47</f>
        <v>2830</v>
      </c>
      <c r="F46" s="40">
        <f t="shared" si="0"/>
        <v>1190003</v>
      </c>
    </row>
    <row r="47" spans="1:6" ht="13.2" x14ac:dyDescent="0.25">
      <c r="A47" s="11" t="s">
        <v>91</v>
      </c>
      <c r="B47" s="5" t="s">
        <v>92</v>
      </c>
      <c r="C47" s="33">
        <f>SUM('On Behalf Payment Totals '!C48)</f>
        <v>3265267</v>
      </c>
      <c r="D47" s="33">
        <f>'On Behalf Payment Totals '!D48</f>
        <v>269198</v>
      </c>
      <c r="E47" s="33">
        <f>'On Behalf Payment Totals '!E48</f>
        <v>8517</v>
      </c>
      <c r="F47" s="40">
        <f t="shared" si="0"/>
        <v>3542982</v>
      </c>
    </row>
    <row r="48" spans="1:6" ht="13.2" x14ac:dyDescent="0.25">
      <c r="A48" s="11" t="s">
        <v>93</v>
      </c>
      <c r="B48" s="5" t="s">
        <v>94</v>
      </c>
      <c r="C48" s="33">
        <f>SUM('On Behalf Payment Totals '!C49)</f>
        <v>16296154</v>
      </c>
      <c r="D48" s="33">
        <f>'On Behalf Payment Totals '!D49</f>
        <v>1339301</v>
      </c>
      <c r="E48" s="33">
        <f>'On Behalf Payment Totals '!E49</f>
        <v>42373</v>
      </c>
      <c r="F48" s="40">
        <f t="shared" si="0"/>
        <v>17677828</v>
      </c>
    </row>
    <row r="49" spans="1:6" ht="13.2" x14ac:dyDescent="0.25">
      <c r="A49" s="11" t="s">
        <v>95</v>
      </c>
      <c r="B49" s="5" t="s">
        <v>96</v>
      </c>
      <c r="C49" s="33">
        <f>SUM('On Behalf Payment Totals '!C50)</f>
        <v>877354</v>
      </c>
      <c r="D49" s="33">
        <f>'On Behalf Payment Totals '!D50</f>
        <v>72001</v>
      </c>
      <c r="E49" s="33">
        <f>'On Behalf Payment Totals '!E50</f>
        <v>2278</v>
      </c>
      <c r="F49" s="40">
        <f t="shared" si="0"/>
        <v>951633</v>
      </c>
    </row>
    <row r="50" spans="1:6" ht="13.2" x14ac:dyDescent="0.25">
      <c r="A50" s="11" t="s">
        <v>97</v>
      </c>
      <c r="B50" s="5" t="s">
        <v>98</v>
      </c>
      <c r="C50" s="33">
        <f>SUM('On Behalf Payment Totals '!C51)</f>
        <v>1469016</v>
      </c>
      <c r="D50" s="33">
        <f>'On Behalf Payment Totals '!D51</f>
        <v>120388</v>
      </c>
      <c r="E50" s="33">
        <f>'On Behalf Payment Totals '!E51</f>
        <v>3809</v>
      </c>
      <c r="F50" s="40">
        <f t="shared" si="0"/>
        <v>1593213</v>
      </c>
    </row>
    <row r="51" spans="1:6" ht="13.2" x14ac:dyDescent="0.25">
      <c r="A51" s="11" t="s">
        <v>99</v>
      </c>
      <c r="B51" s="5" t="s">
        <v>100</v>
      </c>
      <c r="C51" s="33">
        <f>SUM('On Behalf Payment Totals '!C52)</f>
        <v>736513</v>
      </c>
      <c r="D51" s="33">
        <f>'On Behalf Payment Totals '!D52</f>
        <v>60079</v>
      </c>
      <c r="E51" s="33">
        <f>'On Behalf Payment Totals '!E52</f>
        <v>1901</v>
      </c>
      <c r="F51" s="40">
        <f t="shared" si="0"/>
        <v>798493</v>
      </c>
    </row>
    <row r="52" spans="1:6" ht="13.2" x14ac:dyDescent="0.25">
      <c r="A52" s="11" t="s">
        <v>101</v>
      </c>
      <c r="B52" s="5" t="s">
        <v>102</v>
      </c>
      <c r="C52" s="33">
        <f>SUM('On Behalf Payment Totals '!C53)</f>
        <v>2424866</v>
      </c>
      <c r="D52" s="33">
        <f>'On Behalf Payment Totals '!D53</f>
        <v>198260</v>
      </c>
      <c r="E52" s="33">
        <f>'On Behalf Payment Totals '!E53</f>
        <v>6273</v>
      </c>
      <c r="F52" s="40">
        <f t="shared" si="0"/>
        <v>2629399</v>
      </c>
    </row>
    <row r="53" spans="1:6" ht="13.2" x14ac:dyDescent="0.25">
      <c r="A53" s="11" t="s">
        <v>103</v>
      </c>
      <c r="B53" s="5" t="s">
        <v>104</v>
      </c>
      <c r="C53" s="33">
        <f>SUM('On Behalf Payment Totals '!C54)</f>
        <v>3494119</v>
      </c>
      <c r="D53" s="33">
        <f>'On Behalf Payment Totals '!D54</f>
        <v>286310</v>
      </c>
      <c r="E53" s="33">
        <f>'On Behalf Payment Totals '!E54</f>
        <v>9058</v>
      </c>
      <c r="F53" s="40">
        <f t="shared" si="0"/>
        <v>3789487</v>
      </c>
    </row>
    <row r="54" spans="1:6" ht="13.2" x14ac:dyDescent="0.25">
      <c r="A54" s="11" t="s">
        <v>105</v>
      </c>
      <c r="B54" s="5" t="s">
        <v>106</v>
      </c>
      <c r="C54" s="33">
        <f>SUM('On Behalf Payment Totals '!C55)</f>
        <v>1339145</v>
      </c>
      <c r="D54" s="33">
        <f>'On Behalf Payment Totals '!D55</f>
        <v>110562</v>
      </c>
      <c r="E54" s="33">
        <f>'On Behalf Payment Totals '!E55</f>
        <v>3498</v>
      </c>
      <c r="F54" s="40">
        <f t="shared" si="0"/>
        <v>1453205</v>
      </c>
    </row>
    <row r="55" spans="1:6" ht="13.2" x14ac:dyDescent="0.25">
      <c r="A55" s="11" t="s">
        <v>107</v>
      </c>
      <c r="B55" s="5" t="s">
        <v>108</v>
      </c>
      <c r="C55" s="33">
        <f>SUM('On Behalf Payment Totals '!C56)</f>
        <v>1275986</v>
      </c>
      <c r="D55" s="33">
        <f>'On Behalf Payment Totals '!D56</f>
        <v>105324</v>
      </c>
      <c r="E55" s="33">
        <f>'On Behalf Payment Totals '!E56</f>
        <v>3332</v>
      </c>
      <c r="F55" s="40">
        <f t="shared" si="0"/>
        <v>1384642</v>
      </c>
    </row>
    <row r="56" spans="1:6" ht="13.2" x14ac:dyDescent="0.25">
      <c r="A56" s="11" t="s">
        <v>109</v>
      </c>
      <c r="B56" s="5" t="s">
        <v>110</v>
      </c>
      <c r="C56" s="33">
        <f>SUM('On Behalf Payment Totals '!C57)</f>
        <v>3746304</v>
      </c>
      <c r="D56" s="33">
        <f>'On Behalf Payment Totals '!D57</f>
        <v>306982</v>
      </c>
      <c r="E56" s="33">
        <f>'On Behalf Payment Totals '!E57</f>
        <v>9712</v>
      </c>
      <c r="F56" s="40">
        <f t="shared" si="0"/>
        <v>4062998</v>
      </c>
    </row>
    <row r="57" spans="1:6" ht="13.2" x14ac:dyDescent="0.25">
      <c r="A57" s="11" t="s">
        <v>111</v>
      </c>
      <c r="B57" s="5" t="s">
        <v>112</v>
      </c>
      <c r="C57" s="33">
        <f>SUM('On Behalf Payment Totals '!C58)</f>
        <v>2885586</v>
      </c>
      <c r="D57" s="33">
        <f>'On Behalf Payment Totals '!D58</f>
        <v>236805</v>
      </c>
      <c r="E57" s="33">
        <f>'On Behalf Payment Totals '!E58</f>
        <v>7492</v>
      </c>
      <c r="F57" s="40">
        <f t="shared" si="0"/>
        <v>3129883</v>
      </c>
    </row>
    <row r="58" spans="1:6" ht="13.2" x14ac:dyDescent="0.25">
      <c r="A58" s="11" t="s">
        <v>113</v>
      </c>
      <c r="B58" s="5" t="s">
        <v>114</v>
      </c>
      <c r="C58" s="33">
        <f>SUM('On Behalf Payment Totals '!C59)</f>
        <v>854353</v>
      </c>
      <c r="D58" s="33">
        <f>'On Behalf Payment Totals '!D59</f>
        <v>69705</v>
      </c>
      <c r="E58" s="33">
        <f>'On Behalf Payment Totals '!E59</f>
        <v>2205</v>
      </c>
      <c r="F58" s="40">
        <f t="shared" si="0"/>
        <v>926263</v>
      </c>
    </row>
    <row r="59" spans="1:6" ht="13.2" x14ac:dyDescent="0.25">
      <c r="A59" s="11" t="s">
        <v>115</v>
      </c>
      <c r="B59" s="5" t="s">
        <v>116</v>
      </c>
      <c r="C59" s="33">
        <f>SUM('On Behalf Payment Totals '!C60)</f>
        <v>84569666</v>
      </c>
      <c r="D59" s="33">
        <f>'On Behalf Payment Totals '!D60</f>
        <v>6931332</v>
      </c>
      <c r="E59" s="33">
        <f>'On Behalf Payment Totals '!E60</f>
        <v>219295</v>
      </c>
      <c r="F59" s="40">
        <f t="shared" si="0"/>
        <v>91720293</v>
      </c>
    </row>
    <row r="60" spans="1:6" ht="13.2" x14ac:dyDescent="0.25">
      <c r="A60" s="11" t="s">
        <v>117</v>
      </c>
      <c r="B60" s="5" t="s">
        <v>118</v>
      </c>
      <c r="C60" s="33">
        <f>SUM('On Behalf Payment Totals '!C61)</f>
        <v>2897571</v>
      </c>
      <c r="D60" s="33">
        <f>'On Behalf Payment Totals '!D61</f>
        <v>239298</v>
      </c>
      <c r="E60" s="33">
        <f>'On Behalf Payment Totals '!E61</f>
        <v>7571</v>
      </c>
      <c r="F60" s="40">
        <f t="shared" si="0"/>
        <v>3144440</v>
      </c>
    </row>
    <row r="61" spans="1:6" ht="13.2" x14ac:dyDescent="0.25">
      <c r="A61" s="11" t="s">
        <v>119</v>
      </c>
      <c r="B61" s="5" t="s">
        <v>120</v>
      </c>
      <c r="C61" s="33">
        <f>SUM('On Behalf Payment Totals '!C62)</f>
        <v>6106979</v>
      </c>
      <c r="D61" s="33">
        <f>'On Behalf Payment Totals '!D62</f>
        <v>504123</v>
      </c>
      <c r="E61" s="33">
        <f>'On Behalf Payment Totals '!E62</f>
        <v>15950</v>
      </c>
      <c r="F61" s="40">
        <f t="shared" si="0"/>
        <v>6627052</v>
      </c>
    </row>
    <row r="62" spans="1:6" ht="13.2" x14ac:dyDescent="0.25">
      <c r="A62" s="11" t="s">
        <v>121</v>
      </c>
      <c r="B62" s="5" t="s">
        <v>122</v>
      </c>
      <c r="C62" s="33">
        <f>SUM('On Behalf Payment Totals '!C63)</f>
        <v>4925909</v>
      </c>
      <c r="D62" s="33">
        <f>'On Behalf Payment Totals '!D63</f>
        <v>405710</v>
      </c>
      <c r="E62" s="33">
        <f>'On Behalf Payment Totals '!E63</f>
        <v>12836</v>
      </c>
      <c r="F62" s="40">
        <f t="shared" si="0"/>
        <v>5344455</v>
      </c>
    </row>
    <row r="63" spans="1:6" ht="13.2" x14ac:dyDescent="0.25">
      <c r="A63" s="11" t="s">
        <v>123</v>
      </c>
      <c r="B63" s="5" t="s">
        <v>124</v>
      </c>
      <c r="C63" s="33">
        <f>SUM('On Behalf Payment Totals '!C64)</f>
        <v>1360012</v>
      </c>
      <c r="D63" s="33">
        <f>'On Behalf Payment Totals '!D64</f>
        <v>110369</v>
      </c>
      <c r="E63" s="33">
        <f>'On Behalf Payment Totals '!E64</f>
        <v>3492</v>
      </c>
      <c r="F63" s="40">
        <f t="shared" si="0"/>
        <v>1473873</v>
      </c>
    </row>
    <row r="64" spans="1:6" ht="13.2" x14ac:dyDescent="0.25">
      <c r="A64" s="11" t="s">
        <v>125</v>
      </c>
      <c r="B64" s="5" t="s">
        <v>126</v>
      </c>
      <c r="C64" s="33">
        <f>SUM('On Behalf Payment Totals '!C65)</f>
        <v>9641004</v>
      </c>
      <c r="D64" s="33">
        <f>'On Behalf Payment Totals '!D65</f>
        <v>787653</v>
      </c>
      <c r="E64" s="33">
        <f>'On Behalf Payment Totals '!E65</f>
        <v>24920</v>
      </c>
      <c r="F64" s="40">
        <f t="shared" si="0"/>
        <v>10453577</v>
      </c>
    </row>
    <row r="65" spans="1:6" ht="13.2" x14ac:dyDescent="0.25">
      <c r="A65" s="11" t="s">
        <v>127</v>
      </c>
      <c r="B65" s="5" t="s">
        <v>128</v>
      </c>
      <c r="C65" s="33">
        <f>SUM('On Behalf Payment Totals '!C66)</f>
        <v>778512</v>
      </c>
      <c r="D65" s="33">
        <f>'On Behalf Payment Totals '!D66</f>
        <v>64039</v>
      </c>
      <c r="E65" s="33">
        <f>'On Behalf Payment Totals '!E66</f>
        <v>2026</v>
      </c>
      <c r="F65" s="40">
        <f t="shared" si="0"/>
        <v>844577</v>
      </c>
    </row>
    <row r="66" spans="1:6" ht="13.2" x14ac:dyDescent="0.25">
      <c r="A66" s="11" t="s">
        <v>129</v>
      </c>
      <c r="B66" s="5" t="s">
        <v>130</v>
      </c>
      <c r="C66" s="33">
        <f>SUM('On Behalf Payment Totals '!C67)</f>
        <v>694913</v>
      </c>
      <c r="D66" s="33">
        <f>'On Behalf Payment Totals '!D67</f>
        <v>57674</v>
      </c>
      <c r="E66" s="33">
        <f>'On Behalf Payment Totals '!E67</f>
        <v>1825</v>
      </c>
      <c r="F66" s="40">
        <f t="shared" si="0"/>
        <v>754412</v>
      </c>
    </row>
    <row r="67" spans="1:6" ht="13.2" x14ac:dyDescent="0.25">
      <c r="A67" s="11" t="s">
        <v>131</v>
      </c>
      <c r="B67" s="5" t="s">
        <v>132</v>
      </c>
      <c r="C67" s="33">
        <f>SUM('On Behalf Payment Totals '!C68)</f>
        <v>1917720</v>
      </c>
      <c r="D67" s="33">
        <f>'On Behalf Payment Totals '!D68</f>
        <v>156341</v>
      </c>
      <c r="E67" s="33">
        <f>'On Behalf Payment Totals '!E68</f>
        <v>4946</v>
      </c>
      <c r="F67" s="40">
        <f t="shared" si="0"/>
        <v>2079007</v>
      </c>
    </row>
    <row r="68" spans="1:6" ht="13.2" x14ac:dyDescent="0.25">
      <c r="A68" s="11" t="s">
        <v>133</v>
      </c>
      <c r="B68" s="5" t="s">
        <v>134</v>
      </c>
      <c r="C68" s="33">
        <f>SUM('On Behalf Payment Totals '!C69)</f>
        <v>3406761</v>
      </c>
      <c r="D68" s="33">
        <f>'On Behalf Payment Totals '!D69</f>
        <v>279809</v>
      </c>
      <c r="E68" s="33">
        <f>'On Behalf Payment Totals '!E69</f>
        <v>8853</v>
      </c>
      <c r="F68" s="40">
        <f t="shared" ref="F68:F131" si="1">SUM(C68:E68)</f>
        <v>3695423</v>
      </c>
    </row>
    <row r="69" spans="1:6" ht="13.2" x14ac:dyDescent="0.25">
      <c r="A69" s="11" t="s">
        <v>135</v>
      </c>
      <c r="B69" s="5" t="s">
        <v>136</v>
      </c>
      <c r="C69" s="33">
        <f>SUM('On Behalf Payment Totals '!C70)</f>
        <v>3457676</v>
      </c>
      <c r="D69" s="33">
        <f>'On Behalf Payment Totals '!D70</f>
        <v>283277</v>
      </c>
      <c r="E69" s="33">
        <f>'On Behalf Payment Totals '!E70</f>
        <v>8962</v>
      </c>
      <c r="F69" s="40">
        <f t="shared" si="1"/>
        <v>3749915</v>
      </c>
    </row>
    <row r="70" spans="1:6" ht="13.2" x14ac:dyDescent="0.25">
      <c r="A70" s="11" t="s">
        <v>137</v>
      </c>
      <c r="B70" s="5" t="s">
        <v>138</v>
      </c>
      <c r="C70" s="33">
        <f>SUM('On Behalf Payment Totals '!C71)</f>
        <v>4488441</v>
      </c>
      <c r="D70" s="33">
        <f>'On Behalf Payment Totals '!D71</f>
        <v>369776</v>
      </c>
      <c r="E70" s="33">
        <f>'On Behalf Payment Totals '!E71</f>
        <v>11699</v>
      </c>
      <c r="F70" s="40">
        <f t="shared" si="1"/>
        <v>4869916</v>
      </c>
    </row>
    <row r="71" spans="1:6" ht="13.2" x14ac:dyDescent="0.25">
      <c r="A71" s="11" t="s">
        <v>139</v>
      </c>
      <c r="B71" s="5" t="s">
        <v>140</v>
      </c>
      <c r="C71" s="33">
        <f>SUM('On Behalf Payment Totals '!C72)</f>
        <v>5389811</v>
      </c>
      <c r="D71" s="33">
        <f>'On Behalf Payment Totals '!D72</f>
        <v>443494</v>
      </c>
      <c r="E71" s="33">
        <f>'On Behalf Payment Totals '!E72</f>
        <v>14031</v>
      </c>
      <c r="F71" s="40">
        <f t="shared" si="1"/>
        <v>5847336</v>
      </c>
    </row>
    <row r="72" spans="1:6" ht="13.2" x14ac:dyDescent="0.25">
      <c r="A72" s="11" t="s">
        <v>141</v>
      </c>
      <c r="B72" s="5" t="s">
        <v>142</v>
      </c>
      <c r="C72" s="33">
        <f>SUM('On Behalf Payment Totals '!C73)</f>
        <v>4592308</v>
      </c>
      <c r="D72" s="33">
        <f>'On Behalf Payment Totals '!D73</f>
        <v>376298</v>
      </c>
      <c r="E72" s="33">
        <f>'On Behalf Payment Totals '!E73</f>
        <v>11905</v>
      </c>
      <c r="F72" s="40">
        <f t="shared" si="1"/>
        <v>4980511</v>
      </c>
    </row>
    <row r="73" spans="1:6" ht="13.2" x14ac:dyDescent="0.25">
      <c r="A73" s="11" t="s">
        <v>143</v>
      </c>
      <c r="B73" s="5" t="s">
        <v>144</v>
      </c>
      <c r="C73" s="33">
        <f>SUM('On Behalf Payment Totals '!C74)</f>
        <v>2376369</v>
      </c>
      <c r="D73" s="33">
        <f>'On Behalf Payment Totals '!D74</f>
        <v>194010</v>
      </c>
      <c r="E73" s="33">
        <f>'On Behalf Payment Totals '!E74</f>
        <v>6138</v>
      </c>
      <c r="F73" s="40">
        <f t="shared" si="1"/>
        <v>2576517</v>
      </c>
    </row>
    <row r="74" spans="1:6" ht="13.2" x14ac:dyDescent="0.25">
      <c r="A74" s="11" t="s">
        <v>145</v>
      </c>
      <c r="B74" s="5" t="s">
        <v>146</v>
      </c>
      <c r="C74" s="33">
        <f>SUM('On Behalf Payment Totals '!C75)</f>
        <v>3750292</v>
      </c>
      <c r="D74" s="33">
        <f>'On Behalf Payment Totals '!D75</f>
        <v>308696</v>
      </c>
      <c r="E74" s="33">
        <f>'On Behalf Payment Totals '!E75</f>
        <v>9767</v>
      </c>
      <c r="F74" s="40">
        <f t="shared" si="1"/>
        <v>4068755</v>
      </c>
    </row>
    <row r="75" spans="1:6" ht="13.2" x14ac:dyDescent="0.25">
      <c r="A75" s="11" t="s">
        <v>147</v>
      </c>
      <c r="B75" s="5" t="s">
        <v>148</v>
      </c>
      <c r="C75" s="33">
        <f>SUM('On Behalf Payment Totals '!C76)</f>
        <v>2403980</v>
      </c>
      <c r="D75" s="33">
        <f>'On Behalf Payment Totals '!D76</f>
        <v>198645</v>
      </c>
      <c r="E75" s="33">
        <f>'On Behalf Payment Totals '!E76</f>
        <v>6285</v>
      </c>
      <c r="F75" s="40">
        <f t="shared" si="1"/>
        <v>2608910</v>
      </c>
    </row>
    <row r="76" spans="1:6" ht="13.2" x14ac:dyDescent="0.25">
      <c r="A76" s="11" t="s">
        <v>149</v>
      </c>
      <c r="B76" s="5" t="s">
        <v>150</v>
      </c>
      <c r="C76" s="33">
        <f>SUM('On Behalf Payment Totals '!C77)</f>
        <v>20828238</v>
      </c>
      <c r="D76" s="33">
        <f>'On Behalf Payment Totals '!D77</f>
        <v>1704333</v>
      </c>
      <c r="E76" s="33">
        <f>'On Behalf Payment Totals '!E77</f>
        <v>53922</v>
      </c>
      <c r="F76" s="40">
        <f t="shared" si="1"/>
        <v>22586493</v>
      </c>
    </row>
    <row r="77" spans="1:6" ht="13.2" x14ac:dyDescent="0.25">
      <c r="A77" s="11" t="s">
        <v>151</v>
      </c>
      <c r="B77" s="5" t="s">
        <v>152</v>
      </c>
      <c r="C77" s="33">
        <f>SUM('On Behalf Payment Totals '!C78)</f>
        <v>4150762</v>
      </c>
      <c r="D77" s="33">
        <f>'On Behalf Payment Totals '!D78</f>
        <v>340685</v>
      </c>
      <c r="E77" s="33">
        <f>'On Behalf Payment Totals '!E78</f>
        <v>10779</v>
      </c>
      <c r="F77" s="40">
        <f t="shared" si="1"/>
        <v>4502226</v>
      </c>
    </row>
    <row r="78" spans="1:6" ht="13.2" x14ac:dyDescent="0.25">
      <c r="A78" s="11" t="s">
        <v>153</v>
      </c>
      <c r="B78" s="5" t="s">
        <v>154</v>
      </c>
      <c r="C78" s="33">
        <f>SUM('On Behalf Payment Totals '!C79)</f>
        <v>1003476</v>
      </c>
      <c r="D78" s="33">
        <f>'On Behalf Payment Totals '!D79</f>
        <v>82741</v>
      </c>
      <c r="E78" s="33">
        <f>'On Behalf Payment Totals '!E79</f>
        <v>2618</v>
      </c>
      <c r="F78" s="40">
        <f t="shared" si="1"/>
        <v>1088835</v>
      </c>
    </row>
    <row r="79" spans="1:6" ht="13.2" x14ac:dyDescent="0.25">
      <c r="A79" s="11" t="s">
        <v>155</v>
      </c>
      <c r="B79" s="5" t="s">
        <v>156</v>
      </c>
      <c r="C79" s="33">
        <f>SUM('On Behalf Payment Totals '!C80)</f>
        <v>3861813</v>
      </c>
      <c r="D79" s="33">
        <f>'On Behalf Payment Totals '!D80</f>
        <v>317211</v>
      </c>
      <c r="E79" s="33">
        <f>'On Behalf Payment Totals '!E80</f>
        <v>10036</v>
      </c>
      <c r="F79" s="40">
        <f t="shared" si="1"/>
        <v>4189060</v>
      </c>
    </row>
    <row r="80" spans="1:6" ht="13.2" x14ac:dyDescent="0.25">
      <c r="A80" s="11" t="s">
        <v>157</v>
      </c>
      <c r="B80" s="5" t="s">
        <v>158</v>
      </c>
      <c r="C80" s="33">
        <f>SUM('On Behalf Payment Totals '!C81)</f>
        <v>3377162</v>
      </c>
      <c r="D80" s="33">
        <f>'On Behalf Payment Totals '!D81</f>
        <v>279385</v>
      </c>
      <c r="E80" s="33">
        <f>'On Behalf Payment Totals '!E81</f>
        <v>8839</v>
      </c>
      <c r="F80" s="40">
        <f t="shared" si="1"/>
        <v>3665386</v>
      </c>
    </row>
    <row r="81" spans="1:6" ht="13.2" x14ac:dyDescent="0.25">
      <c r="A81" s="11" t="s">
        <v>159</v>
      </c>
      <c r="B81" s="5" t="s">
        <v>160</v>
      </c>
      <c r="C81" s="33">
        <f>SUM('On Behalf Payment Totals '!C82)</f>
        <v>1424889</v>
      </c>
      <c r="D81" s="33">
        <f>'On Behalf Payment Totals '!D82</f>
        <v>115769</v>
      </c>
      <c r="E81" s="33">
        <f>'On Behalf Payment Totals '!E82</f>
        <v>3663</v>
      </c>
      <c r="F81" s="40">
        <f t="shared" si="1"/>
        <v>1544321</v>
      </c>
    </row>
    <row r="82" spans="1:6" ht="13.2" x14ac:dyDescent="0.25">
      <c r="A82" s="11" t="s">
        <v>161</v>
      </c>
      <c r="B82" s="5" t="s">
        <v>162</v>
      </c>
      <c r="C82" s="33">
        <f>SUM('On Behalf Payment Totals '!C83)</f>
        <v>9644833</v>
      </c>
      <c r="D82" s="33">
        <f>'On Behalf Payment Totals '!D83</f>
        <v>786503</v>
      </c>
      <c r="E82" s="33">
        <f>'On Behalf Payment Totals '!E83</f>
        <v>24884</v>
      </c>
      <c r="F82" s="40">
        <f t="shared" si="1"/>
        <v>10456220</v>
      </c>
    </row>
    <row r="83" spans="1:6" ht="13.2" x14ac:dyDescent="0.25">
      <c r="A83" s="11" t="s">
        <v>163</v>
      </c>
      <c r="B83" s="5" t="s">
        <v>164</v>
      </c>
      <c r="C83" s="33">
        <f>SUM('On Behalf Payment Totals '!C84)</f>
        <v>2845673</v>
      </c>
      <c r="D83" s="33">
        <f>'On Behalf Payment Totals '!D84</f>
        <v>231226</v>
      </c>
      <c r="E83" s="33">
        <f>'On Behalf Payment Totals '!E84</f>
        <v>7316</v>
      </c>
      <c r="F83" s="40">
        <f t="shared" si="1"/>
        <v>3084215</v>
      </c>
    </row>
    <row r="84" spans="1:6" ht="13.2" x14ac:dyDescent="0.25">
      <c r="A84" s="11" t="s">
        <v>165</v>
      </c>
      <c r="B84" s="5" t="s">
        <v>166</v>
      </c>
      <c r="C84" s="33">
        <f>SUM('On Behalf Payment Totals '!C85)</f>
        <v>1118080</v>
      </c>
      <c r="D84" s="33">
        <f>'On Behalf Payment Totals '!D85</f>
        <v>91344</v>
      </c>
      <c r="E84" s="33">
        <f>'On Behalf Payment Totals '!E85</f>
        <v>2890</v>
      </c>
      <c r="F84" s="40">
        <f t="shared" si="1"/>
        <v>1212314</v>
      </c>
    </row>
    <row r="85" spans="1:6" ht="13.2" x14ac:dyDescent="0.25">
      <c r="A85" s="11" t="s">
        <v>167</v>
      </c>
      <c r="B85" s="5" t="s">
        <v>168</v>
      </c>
      <c r="C85" s="33">
        <f>SUM('On Behalf Payment Totals '!C86)</f>
        <v>8550997</v>
      </c>
      <c r="D85" s="33">
        <f>'On Behalf Payment Totals '!D86</f>
        <v>699841</v>
      </c>
      <c r="E85" s="33">
        <f>'On Behalf Payment Totals '!E86</f>
        <v>22142</v>
      </c>
      <c r="F85" s="40">
        <f t="shared" si="1"/>
        <v>9272980</v>
      </c>
    </row>
    <row r="86" spans="1:6" ht="13.2" x14ac:dyDescent="0.25">
      <c r="A86" s="11" t="s">
        <v>169</v>
      </c>
      <c r="B86" s="5" t="s">
        <v>170</v>
      </c>
      <c r="C86" s="33">
        <f>SUM('On Behalf Payment Totals '!C87)</f>
        <v>2717521</v>
      </c>
      <c r="D86" s="33">
        <f>'On Behalf Payment Totals '!D87</f>
        <v>223251</v>
      </c>
      <c r="E86" s="33">
        <f>'On Behalf Payment Totals '!E87</f>
        <v>7063</v>
      </c>
      <c r="F86" s="40">
        <f t="shared" si="1"/>
        <v>2947835</v>
      </c>
    </row>
    <row r="87" spans="1:6" ht="13.2" x14ac:dyDescent="0.25">
      <c r="A87" s="11" t="s">
        <v>171</v>
      </c>
      <c r="B87" s="5" t="s">
        <v>172</v>
      </c>
      <c r="C87" s="33">
        <f>SUM('On Behalf Payment Totals '!C88)</f>
        <v>399692</v>
      </c>
      <c r="D87" s="33">
        <f>'On Behalf Payment Totals '!D88</f>
        <v>32944</v>
      </c>
      <c r="E87" s="33">
        <f>'On Behalf Payment Totals '!E88</f>
        <v>1042</v>
      </c>
      <c r="F87" s="40">
        <f t="shared" si="1"/>
        <v>433678</v>
      </c>
    </row>
    <row r="88" spans="1:6" ht="13.2" x14ac:dyDescent="0.25">
      <c r="A88" s="11" t="s">
        <v>173</v>
      </c>
      <c r="B88" s="5" t="s">
        <v>174</v>
      </c>
      <c r="C88" s="33">
        <f>SUM('On Behalf Payment Totals '!C89)</f>
        <v>200361041</v>
      </c>
      <c r="D88" s="33">
        <f>'On Behalf Payment Totals '!D89</f>
        <v>16410286</v>
      </c>
      <c r="E88" s="33">
        <f>'On Behalf Payment Totals '!E89</f>
        <v>519190</v>
      </c>
      <c r="F88" s="40">
        <f t="shared" si="1"/>
        <v>217290517</v>
      </c>
    </row>
    <row r="89" spans="1:6" ht="13.2" x14ac:dyDescent="0.25">
      <c r="A89" s="11" t="s">
        <v>175</v>
      </c>
      <c r="B89" s="5" t="s">
        <v>176</v>
      </c>
      <c r="C89" s="33">
        <f>SUM('On Behalf Payment Totals '!C90)</f>
        <v>638481</v>
      </c>
      <c r="D89" s="33">
        <f>'On Behalf Payment Totals '!D90</f>
        <v>52268</v>
      </c>
      <c r="E89" s="33">
        <f>'On Behalf Payment Totals '!E90</f>
        <v>1654</v>
      </c>
      <c r="F89" s="40">
        <f t="shared" si="1"/>
        <v>692403</v>
      </c>
    </row>
    <row r="90" spans="1:6" ht="13.2" x14ac:dyDescent="0.25">
      <c r="A90" s="11" t="s">
        <v>177</v>
      </c>
      <c r="B90" s="5" t="s">
        <v>178</v>
      </c>
      <c r="C90" s="33">
        <f>SUM('On Behalf Payment Totals '!C91)</f>
        <v>12385153</v>
      </c>
      <c r="D90" s="33">
        <f>'On Behalf Payment Totals '!D91</f>
        <v>1010217</v>
      </c>
      <c r="E90" s="33">
        <f>'On Behalf Payment Totals '!E91</f>
        <v>31961</v>
      </c>
      <c r="F90" s="40">
        <f t="shared" si="1"/>
        <v>13427331</v>
      </c>
    </row>
    <row r="91" spans="1:6" ht="13.2" x14ac:dyDescent="0.25">
      <c r="A91" s="11" t="s">
        <v>179</v>
      </c>
      <c r="B91" s="5" t="s">
        <v>180</v>
      </c>
      <c r="C91" s="33">
        <f>SUM('On Behalf Payment Totals '!C92)</f>
        <v>4638420</v>
      </c>
      <c r="D91" s="33">
        <f>'On Behalf Payment Totals '!D92</f>
        <v>381427</v>
      </c>
      <c r="E91" s="33">
        <f>'On Behalf Payment Totals '!E92</f>
        <v>12068</v>
      </c>
      <c r="F91" s="40">
        <f t="shared" si="1"/>
        <v>5031915</v>
      </c>
    </row>
    <row r="92" spans="1:6" ht="13.2" x14ac:dyDescent="0.25">
      <c r="A92" s="11" t="s">
        <v>181</v>
      </c>
      <c r="B92" s="5" t="s">
        <v>182</v>
      </c>
      <c r="C92" s="33">
        <f>SUM('On Behalf Payment Totals '!C93)</f>
        <v>20179616</v>
      </c>
      <c r="D92" s="33">
        <f>'On Behalf Payment Totals '!D93</f>
        <v>1649251</v>
      </c>
      <c r="E92" s="33">
        <f>'On Behalf Payment Totals '!E93</f>
        <v>52179</v>
      </c>
      <c r="F92" s="40">
        <f t="shared" si="1"/>
        <v>21881046</v>
      </c>
    </row>
    <row r="93" spans="1:6" ht="13.2" x14ac:dyDescent="0.25">
      <c r="A93" s="11" t="s">
        <v>183</v>
      </c>
      <c r="B93" s="5" t="s">
        <v>184</v>
      </c>
      <c r="C93" s="33">
        <f>SUM('On Behalf Payment Totals '!C94)</f>
        <v>3038954</v>
      </c>
      <c r="D93" s="33">
        <f>'On Behalf Payment Totals '!D94</f>
        <v>249408</v>
      </c>
      <c r="E93" s="33">
        <f>'On Behalf Payment Totals '!E94</f>
        <v>7891</v>
      </c>
      <c r="F93" s="40">
        <f t="shared" si="1"/>
        <v>3296253</v>
      </c>
    </row>
    <row r="94" spans="1:6" ht="13.2" x14ac:dyDescent="0.25">
      <c r="A94" s="11" t="s">
        <v>185</v>
      </c>
      <c r="B94" s="5" t="s">
        <v>186</v>
      </c>
      <c r="C94" s="33">
        <f>SUM('On Behalf Payment Totals '!C95)</f>
        <v>5477321</v>
      </c>
      <c r="D94" s="33">
        <f>'On Behalf Payment Totals '!D95</f>
        <v>449015</v>
      </c>
      <c r="E94" s="33">
        <f>'On Behalf Payment Totals '!E95</f>
        <v>14206</v>
      </c>
      <c r="F94" s="40">
        <f t="shared" si="1"/>
        <v>5940542</v>
      </c>
    </row>
    <row r="95" spans="1:6" ht="13.2" x14ac:dyDescent="0.25">
      <c r="A95" s="11" t="s">
        <v>187</v>
      </c>
      <c r="B95" s="5" t="s">
        <v>188</v>
      </c>
      <c r="C95" s="33">
        <f>SUM('On Behalf Payment Totals '!C96)</f>
        <v>3265788</v>
      </c>
      <c r="D95" s="33">
        <f>'On Behalf Payment Totals '!D96</f>
        <v>268873</v>
      </c>
      <c r="E95" s="33">
        <f>'On Behalf Payment Totals '!E96</f>
        <v>8507</v>
      </c>
      <c r="F95" s="40">
        <f t="shared" si="1"/>
        <v>3543168</v>
      </c>
    </row>
    <row r="96" spans="1:6" ht="13.2" x14ac:dyDescent="0.25">
      <c r="A96" s="11" t="s">
        <v>189</v>
      </c>
      <c r="B96" s="5" t="s">
        <v>190</v>
      </c>
      <c r="C96" s="33">
        <f>SUM('On Behalf Payment Totals '!C97)</f>
        <v>11883582</v>
      </c>
      <c r="D96" s="33">
        <f>'On Behalf Payment Totals '!D97</f>
        <v>972390</v>
      </c>
      <c r="E96" s="33">
        <f>'On Behalf Payment Totals '!E97</f>
        <v>30765</v>
      </c>
      <c r="F96" s="40">
        <f t="shared" si="1"/>
        <v>12886737</v>
      </c>
    </row>
    <row r="97" spans="1:6" ht="13.2" x14ac:dyDescent="0.25">
      <c r="A97" s="11" t="s">
        <v>191</v>
      </c>
      <c r="B97" s="5" t="s">
        <v>192</v>
      </c>
      <c r="C97" s="33">
        <f>SUM('On Behalf Payment Totals '!C98)</f>
        <v>3594858</v>
      </c>
      <c r="D97" s="33">
        <f>'On Behalf Payment Totals '!D98</f>
        <v>294114</v>
      </c>
      <c r="E97" s="33">
        <f>'On Behalf Payment Totals '!E98</f>
        <v>9305</v>
      </c>
      <c r="F97" s="40">
        <f t="shared" si="1"/>
        <v>3898277</v>
      </c>
    </row>
    <row r="98" spans="1:6" ht="13.2" x14ac:dyDescent="0.25">
      <c r="A98" s="11" t="s">
        <v>193</v>
      </c>
      <c r="B98" s="5" t="s">
        <v>194</v>
      </c>
      <c r="C98" s="33">
        <f>SUM('On Behalf Payment Totals '!C99)</f>
        <v>1006787</v>
      </c>
      <c r="D98" s="33">
        <f>'On Behalf Payment Totals '!D99</f>
        <v>82439</v>
      </c>
      <c r="E98" s="33">
        <f>'On Behalf Payment Totals '!E99</f>
        <v>2608</v>
      </c>
      <c r="F98" s="40">
        <f t="shared" si="1"/>
        <v>1091834</v>
      </c>
    </row>
    <row r="99" spans="1:6" ht="13.2" x14ac:dyDescent="0.25">
      <c r="A99" s="11" t="s">
        <v>195</v>
      </c>
      <c r="B99" s="5" t="s">
        <v>196</v>
      </c>
      <c r="C99" s="33">
        <f>SUM('On Behalf Payment Totals '!C100)</f>
        <v>1967708</v>
      </c>
      <c r="D99" s="33">
        <f>'On Behalf Payment Totals '!D100</f>
        <v>161420</v>
      </c>
      <c r="E99" s="33">
        <f>'On Behalf Payment Totals '!E100</f>
        <v>5107</v>
      </c>
      <c r="F99" s="40">
        <f t="shared" si="1"/>
        <v>2134235</v>
      </c>
    </row>
    <row r="100" spans="1:6" ht="13.2" x14ac:dyDescent="0.25">
      <c r="A100" s="11" t="s">
        <v>197</v>
      </c>
      <c r="B100" s="5" t="s">
        <v>198</v>
      </c>
      <c r="C100" s="33">
        <f>SUM('On Behalf Payment Totals '!C101)</f>
        <v>3998592</v>
      </c>
      <c r="D100" s="33">
        <f>'On Behalf Payment Totals '!D101</f>
        <v>326701</v>
      </c>
      <c r="E100" s="33">
        <f>'On Behalf Payment Totals '!E101</f>
        <v>10336</v>
      </c>
      <c r="F100" s="40">
        <f t="shared" si="1"/>
        <v>4335629</v>
      </c>
    </row>
    <row r="101" spans="1:6" ht="13.2" x14ac:dyDescent="0.25">
      <c r="A101" s="11" t="s">
        <v>199</v>
      </c>
      <c r="B101" s="5" t="s">
        <v>200</v>
      </c>
      <c r="C101" s="33">
        <f>SUM('On Behalf Payment Totals '!C102)</f>
        <v>2672236</v>
      </c>
      <c r="D101" s="33">
        <f>'On Behalf Payment Totals '!D102</f>
        <v>220042</v>
      </c>
      <c r="E101" s="33">
        <f>'On Behalf Payment Totals '!E102</f>
        <v>6962</v>
      </c>
      <c r="F101" s="40">
        <f t="shared" si="1"/>
        <v>2899240</v>
      </c>
    </row>
    <row r="102" spans="1:6" ht="13.2" x14ac:dyDescent="0.25">
      <c r="A102" s="11" t="s">
        <v>201</v>
      </c>
      <c r="B102" s="5" t="s">
        <v>202</v>
      </c>
      <c r="C102" s="33">
        <f>SUM('On Behalf Payment Totals '!C103)</f>
        <v>3128506</v>
      </c>
      <c r="D102" s="33">
        <f>'On Behalf Payment Totals '!D103</f>
        <v>258448</v>
      </c>
      <c r="E102" s="33">
        <f>'On Behalf Payment Totals '!E103</f>
        <v>8177</v>
      </c>
      <c r="F102" s="40">
        <f t="shared" si="1"/>
        <v>3395131</v>
      </c>
    </row>
    <row r="103" spans="1:6" ht="13.2" x14ac:dyDescent="0.25">
      <c r="A103" s="11" t="s">
        <v>203</v>
      </c>
      <c r="B103" s="5" t="s">
        <v>204</v>
      </c>
      <c r="C103" s="33">
        <f>SUM('On Behalf Payment Totals '!C104)</f>
        <v>1612534</v>
      </c>
      <c r="D103" s="33">
        <f>'On Behalf Payment Totals '!D104</f>
        <v>133302</v>
      </c>
      <c r="E103" s="33">
        <f>'On Behalf Payment Totals '!E104</f>
        <v>4217</v>
      </c>
      <c r="F103" s="40">
        <f t="shared" si="1"/>
        <v>1750053</v>
      </c>
    </row>
    <row r="104" spans="1:6" ht="13.2" x14ac:dyDescent="0.25">
      <c r="A104" s="11" t="s">
        <v>205</v>
      </c>
      <c r="B104" s="5" t="s">
        <v>206</v>
      </c>
      <c r="C104" s="33">
        <f>SUM('On Behalf Payment Totals '!C105)</f>
        <v>4381785</v>
      </c>
      <c r="D104" s="33">
        <f>'On Behalf Payment Totals '!D105</f>
        <v>358033</v>
      </c>
      <c r="E104" s="33">
        <f>'On Behalf Payment Totals '!E105</f>
        <v>11328</v>
      </c>
      <c r="F104" s="40">
        <f t="shared" si="1"/>
        <v>4751146</v>
      </c>
    </row>
    <row r="105" spans="1:6" ht="13.2" x14ac:dyDescent="0.25">
      <c r="A105" s="11" t="s">
        <v>207</v>
      </c>
      <c r="B105" s="5" t="s">
        <v>208</v>
      </c>
      <c r="C105" s="33">
        <f>SUM('On Behalf Payment Totals '!C106)</f>
        <v>1451104</v>
      </c>
      <c r="D105" s="33">
        <f>'On Behalf Payment Totals '!D106</f>
        <v>118196</v>
      </c>
      <c r="E105" s="33">
        <f>'On Behalf Payment Totals '!E106</f>
        <v>3740</v>
      </c>
      <c r="F105" s="40">
        <f t="shared" si="1"/>
        <v>1573040</v>
      </c>
    </row>
    <row r="106" spans="1:6" ht="13.2" x14ac:dyDescent="0.25">
      <c r="A106" s="11" t="s">
        <v>209</v>
      </c>
      <c r="B106" s="5" t="s">
        <v>210</v>
      </c>
      <c r="C106" s="33">
        <f>SUM('On Behalf Payment Totals '!C107)</f>
        <v>1243140</v>
      </c>
      <c r="D106" s="33">
        <f>'On Behalf Payment Totals '!D107</f>
        <v>101915</v>
      </c>
      <c r="E106" s="33">
        <f>'On Behalf Payment Totals '!E107</f>
        <v>3224</v>
      </c>
      <c r="F106" s="40">
        <f t="shared" si="1"/>
        <v>1348279</v>
      </c>
    </row>
    <row r="107" spans="1:6" ht="13.2" x14ac:dyDescent="0.25">
      <c r="A107" s="11" t="s">
        <v>211</v>
      </c>
      <c r="B107" s="5" t="s">
        <v>212</v>
      </c>
      <c r="C107" s="33">
        <f>SUM('On Behalf Payment Totals '!C108)</f>
        <v>14389874</v>
      </c>
      <c r="D107" s="33">
        <f>'On Behalf Payment Totals '!D108</f>
        <v>1181131</v>
      </c>
      <c r="E107" s="33">
        <f>'On Behalf Payment Totals '!E108</f>
        <v>37369</v>
      </c>
      <c r="F107" s="40">
        <f t="shared" si="1"/>
        <v>15608374</v>
      </c>
    </row>
    <row r="108" spans="1:6" ht="13.2" x14ac:dyDescent="0.25">
      <c r="A108" s="11" t="s">
        <v>213</v>
      </c>
      <c r="B108" s="5" t="s">
        <v>214</v>
      </c>
      <c r="C108" s="33">
        <f>SUM('On Behalf Payment Totals '!C109)</f>
        <v>2165489</v>
      </c>
      <c r="D108" s="33">
        <f>'On Behalf Payment Totals '!D109</f>
        <v>178048</v>
      </c>
      <c r="E108" s="33">
        <f>'On Behalf Payment Totals '!E109</f>
        <v>5633</v>
      </c>
      <c r="F108" s="40">
        <f t="shared" si="1"/>
        <v>2349170</v>
      </c>
    </row>
    <row r="109" spans="1:6" ht="13.2" x14ac:dyDescent="0.25">
      <c r="A109" s="11" t="s">
        <v>215</v>
      </c>
      <c r="B109" s="5" t="s">
        <v>216</v>
      </c>
      <c r="C109" s="33">
        <f>SUM('On Behalf Payment Totals '!C110)</f>
        <v>4685066</v>
      </c>
      <c r="D109" s="33">
        <f>'On Behalf Payment Totals '!D110</f>
        <v>383612</v>
      </c>
      <c r="E109" s="33">
        <f>'On Behalf Payment Totals '!E110</f>
        <v>12137</v>
      </c>
      <c r="F109" s="40">
        <f t="shared" si="1"/>
        <v>5080815</v>
      </c>
    </row>
    <row r="110" spans="1:6" ht="13.2" x14ac:dyDescent="0.25">
      <c r="A110" s="11" t="s">
        <v>217</v>
      </c>
      <c r="B110" s="5" t="s">
        <v>218</v>
      </c>
      <c r="C110" s="33">
        <f>SUM('On Behalf Payment Totals '!C111)</f>
        <v>7006805</v>
      </c>
      <c r="D110" s="33">
        <f>'On Behalf Payment Totals '!D111</f>
        <v>574803</v>
      </c>
      <c r="E110" s="33">
        <f>'On Behalf Payment Totals '!E111</f>
        <v>18186</v>
      </c>
      <c r="F110" s="40">
        <f t="shared" si="1"/>
        <v>7599794</v>
      </c>
    </row>
    <row r="111" spans="1:6" ht="13.2" x14ac:dyDescent="0.25">
      <c r="A111" s="11" t="s">
        <v>219</v>
      </c>
      <c r="B111" s="5" t="s">
        <v>220</v>
      </c>
      <c r="C111" s="33">
        <f>SUM('On Behalf Payment Totals '!C112)</f>
        <v>1792830</v>
      </c>
      <c r="D111" s="33">
        <f>'On Behalf Payment Totals '!D112</f>
        <v>147724</v>
      </c>
      <c r="E111" s="33">
        <f>'On Behalf Payment Totals '!E112</f>
        <v>4674</v>
      </c>
      <c r="F111" s="40">
        <f t="shared" si="1"/>
        <v>1945228</v>
      </c>
    </row>
    <row r="112" spans="1:6" ht="13.2" x14ac:dyDescent="0.25">
      <c r="A112" s="11" t="s">
        <v>221</v>
      </c>
      <c r="B112" s="5" t="s">
        <v>222</v>
      </c>
      <c r="C112" s="33">
        <f>SUM('On Behalf Payment Totals '!C113)</f>
        <v>3458896</v>
      </c>
      <c r="D112" s="33">
        <f>'On Behalf Payment Totals '!D113</f>
        <v>284309</v>
      </c>
      <c r="E112" s="33">
        <f>'On Behalf Payment Totals '!E113</f>
        <v>8995</v>
      </c>
      <c r="F112" s="40">
        <f t="shared" si="1"/>
        <v>3752200</v>
      </c>
    </row>
    <row r="113" spans="1:6" ht="13.2" x14ac:dyDescent="0.25">
      <c r="A113" s="11" t="s">
        <v>223</v>
      </c>
      <c r="B113" s="5" t="s">
        <v>224</v>
      </c>
      <c r="C113" s="33">
        <f>SUM('On Behalf Payment Totals '!C114)</f>
        <v>2409230</v>
      </c>
      <c r="D113" s="33">
        <f>'On Behalf Payment Totals '!D114</f>
        <v>196479</v>
      </c>
      <c r="E113" s="33">
        <f>'On Behalf Payment Totals '!E114</f>
        <v>6216</v>
      </c>
      <c r="F113" s="40">
        <f t="shared" si="1"/>
        <v>2611925</v>
      </c>
    </row>
    <row r="114" spans="1:6" ht="13.2" x14ac:dyDescent="0.25">
      <c r="A114" s="11" t="s">
        <v>225</v>
      </c>
      <c r="B114" s="5" t="s">
        <v>226</v>
      </c>
      <c r="C114" s="33">
        <f>SUM('On Behalf Payment Totals '!C115)</f>
        <v>10333659</v>
      </c>
      <c r="D114" s="33">
        <f>'On Behalf Payment Totals '!D115</f>
        <v>846511</v>
      </c>
      <c r="E114" s="33">
        <f>'On Behalf Payment Totals '!E115</f>
        <v>26782</v>
      </c>
      <c r="F114" s="40">
        <f t="shared" si="1"/>
        <v>11206952</v>
      </c>
    </row>
    <row r="115" spans="1:6" ht="13.2" x14ac:dyDescent="0.25">
      <c r="A115" s="11" t="s">
        <v>227</v>
      </c>
      <c r="B115" s="5" t="s">
        <v>228</v>
      </c>
      <c r="C115" s="33">
        <f>SUM('On Behalf Payment Totals '!C116)</f>
        <v>3610029</v>
      </c>
      <c r="D115" s="33">
        <f>'On Behalf Payment Totals '!D116</f>
        <v>295299</v>
      </c>
      <c r="E115" s="33">
        <f>'On Behalf Payment Totals '!E116</f>
        <v>9343</v>
      </c>
      <c r="F115" s="40">
        <f t="shared" si="1"/>
        <v>3914671</v>
      </c>
    </row>
    <row r="116" spans="1:6" ht="13.2" x14ac:dyDescent="0.25">
      <c r="A116" s="11" t="s">
        <v>229</v>
      </c>
      <c r="B116" s="5" t="s">
        <v>230</v>
      </c>
      <c r="C116" s="33">
        <f>SUM('On Behalf Payment Totals '!C117)</f>
        <v>2087677</v>
      </c>
      <c r="D116" s="33">
        <f>'On Behalf Payment Totals '!D117</f>
        <v>170930</v>
      </c>
      <c r="E116" s="33">
        <f>'On Behalf Payment Totals '!E117</f>
        <v>5408</v>
      </c>
      <c r="F116" s="40">
        <f t="shared" si="1"/>
        <v>2264015</v>
      </c>
    </row>
    <row r="117" spans="1:6" ht="13.2" x14ac:dyDescent="0.25">
      <c r="A117" s="11" t="s">
        <v>231</v>
      </c>
      <c r="B117" s="5" t="s">
        <v>232</v>
      </c>
      <c r="C117" s="33">
        <f>SUM('On Behalf Payment Totals '!C118)</f>
        <v>5708165</v>
      </c>
      <c r="D117" s="33">
        <f>'On Behalf Payment Totals '!D118</f>
        <v>469622</v>
      </c>
      <c r="E117" s="33">
        <f>'On Behalf Payment Totals '!E118</f>
        <v>14858</v>
      </c>
      <c r="F117" s="40">
        <f t="shared" si="1"/>
        <v>6192645</v>
      </c>
    </row>
    <row r="118" spans="1:6" ht="13.2" x14ac:dyDescent="0.25">
      <c r="A118" s="11" t="s">
        <v>233</v>
      </c>
      <c r="B118" s="5" t="s">
        <v>234</v>
      </c>
      <c r="C118" s="33">
        <f>SUM('On Behalf Payment Totals '!C119)</f>
        <v>1462296</v>
      </c>
      <c r="D118" s="33">
        <f>'On Behalf Payment Totals '!D119</f>
        <v>119278</v>
      </c>
      <c r="E118" s="33">
        <f>'On Behalf Payment Totals '!E119</f>
        <v>3774</v>
      </c>
      <c r="F118" s="40">
        <f t="shared" si="1"/>
        <v>1585348</v>
      </c>
    </row>
    <row r="119" spans="1:6" ht="13.2" x14ac:dyDescent="0.25">
      <c r="A119" s="11" t="s">
        <v>235</v>
      </c>
      <c r="B119" s="5" t="s">
        <v>236</v>
      </c>
      <c r="C119" s="33">
        <f>SUM('On Behalf Payment Totals '!C120)</f>
        <v>3918533</v>
      </c>
      <c r="D119" s="33">
        <f>'On Behalf Payment Totals '!D120</f>
        <v>322661</v>
      </c>
      <c r="E119" s="33">
        <f>'On Behalf Payment Totals '!E120</f>
        <v>10208</v>
      </c>
      <c r="F119" s="40">
        <f t="shared" si="1"/>
        <v>4251402</v>
      </c>
    </row>
    <row r="120" spans="1:6" ht="13.2" x14ac:dyDescent="0.25">
      <c r="A120" s="11" t="s">
        <v>237</v>
      </c>
      <c r="B120" s="5" t="s">
        <v>238</v>
      </c>
      <c r="C120" s="33">
        <f>SUM('On Behalf Payment Totals '!C121)</f>
        <v>1694168</v>
      </c>
      <c r="D120" s="33">
        <f>'On Behalf Payment Totals '!D121</f>
        <v>139686</v>
      </c>
      <c r="E120" s="33">
        <f>'On Behalf Payment Totals '!E121</f>
        <v>4419</v>
      </c>
      <c r="F120" s="40">
        <f t="shared" si="1"/>
        <v>1838273</v>
      </c>
    </row>
    <row r="121" spans="1:6" ht="13.2" x14ac:dyDescent="0.25">
      <c r="A121" s="11" t="s">
        <v>239</v>
      </c>
      <c r="B121" s="5" t="s">
        <v>240</v>
      </c>
      <c r="C121" s="33">
        <f>SUM('On Behalf Payment Totals '!C122)</f>
        <v>1432744</v>
      </c>
      <c r="D121" s="33">
        <f>'On Behalf Payment Totals '!D122</f>
        <v>118674</v>
      </c>
      <c r="E121" s="33">
        <f>'On Behalf Payment Totals '!E122</f>
        <v>3755</v>
      </c>
      <c r="F121" s="40">
        <f t="shared" si="1"/>
        <v>1555173</v>
      </c>
    </row>
    <row r="122" spans="1:6" ht="13.2" x14ac:dyDescent="0.25">
      <c r="A122" s="11" t="s">
        <v>241</v>
      </c>
      <c r="B122" s="5" t="s">
        <v>242</v>
      </c>
      <c r="C122" s="33">
        <f>SUM('On Behalf Payment Totals '!C123)</f>
        <v>2552626</v>
      </c>
      <c r="D122" s="33">
        <f>'On Behalf Payment Totals '!D123</f>
        <v>208221</v>
      </c>
      <c r="E122" s="33">
        <f>'On Behalf Payment Totals '!E123</f>
        <v>6588</v>
      </c>
      <c r="F122" s="40">
        <f t="shared" si="1"/>
        <v>2767435</v>
      </c>
    </row>
    <row r="123" spans="1:6" ht="13.2" x14ac:dyDescent="0.25">
      <c r="A123" s="11" t="s">
        <v>243</v>
      </c>
      <c r="B123" s="5" t="s">
        <v>244</v>
      </c>
      <c r="C123" s="33">
        <f>SUM('On Behalf Payment Totals '!C124)</f>
        <v>5148268</v>
      </c>
      <c r="D123" s="33">
        <f>'On Behalf Payment Totals '!D124</f>
        <v>421183</v>
      </c>
      <c r="E123" s="33">
        <f>'On Behalf Payment Totals '!E124</f>
        <v>13326</v>
      </c>
      <c r="F123" s="40">
        <f t="shared" si="1"/>
        <v>5582777</v>
      </c>
    </row>
    <row r="124" spans="1:6" ht="13.2" x14ac:dyDescent="0.25">
      <c r="A124" s="11" t="s">
        <v>245</v>
      </c>
      <c r="B124" s="5" t="s">
        <v>246</v>
      </c>
      <c r="C124" s="33">
        <f>SUM('On Behalf Payment Totals '!C125)</f>
        <v>2285627</v>
      </c>
      <c r="D124" s="33">
        <f>'On Behalf Payment Totals '!D125</f>
        <v>187801</v>
      </c>
      <c r="E124" s="33">
        <f>'On Behalf Payment Totals '!E125</f>
        <v>5942</v>
      </c>
      <c r="F124" s="40">
        <f t="shared" si="1"/>
        <v>2479370</v>
      </c>
    </row>
    <row r="125" spans="1:6" ht="13.2" x14ac:dyDescent="0.25">
      <c r="A125" s="11" t="s">
        <v>247</v>
      </c>
      <c r="B125" s="5" t="s">
        <v>248</v>
      </c>
      <c r="C125" s="33">
        <f>SUM('On Behalf Payment Totals '!C126)</f>
        <v>5259757</v>
      </c>
      <c r="D125" s="33">
        <f>'On Behalf Payment Totals '!D126</f>
        <v>434293</v>
      </c>
      <c r="E125" s="33">
        <f>'On Behalf Payment Totals '!E126</f>
        <v>13740</v>
      </c>
      <c r="F125" s="40">
        <f t="shared" si="1"/>
        <v>5707790</v>
      </c>
    </row>
    <row r="126" spans="1:6" ht="13.2" x14ac:dyDescent="0.25">
      <c r="A126" s="11" t="s">
        <v>249</v>
      </c>
      <c r="B126" s="5" t="s">
        <v>250</v>
      </c>
      <c r="C126" s="33">
        <f>SUM('On Behalf Payment Totals '!C127)</f>
        <v>2581237</v>
      </c>
      <c r="D126" s="33">
        <f>'On Behalf Payment Totals '!D127</f>
        <v>211577</v>
      </c>
      <c r="E126" s="33">
        <f>'On Behalf Payment Totals '!E127</f>
        <v>6694</v>
      </c>
      <c r="F126" s="40">
        <f t="shared" si="1"/>
        <v>2799508</v>
      </c>
    </row>
    <row r="127" spans="1:6" ht="13.2" x14ac:dyDescent="0.25">
      <c r="A127" s="11" t="s">
        <v>251</v>
      </c>
      <c r="B127" s="5" t="s">
        <v>252</v>
      </c>
      <c r="C127" s="33">
        <f>SUM('On Behalf Payment Totals '!C128)</f>
        <v>6856051</v>
      </c>
      <c r="D127" s="33">
        <f>'On Behalf Payment Totals '!D128</f>
        <v>556257</v>
      </c>
      <c r="E127" s="33">
        <f>'On Behalf Payment Totals '!E128</f>
        <v>17599</v>
      </c>
      <c r="F127" s="40">
        <f t="shared" si="1"/>
        <v>7429907</v>
      </c>
    </row>
    <row r="128" spans="1:6" ht="13.2" x14ac:dyDescent="0.25">
      <c r="A128" s="11" t="s">
        <v>253</v>
      </c>
      <c r="B128" s="5" t="s">
        <v>254</v>
      </c>
      <c r="C128" s="33">
        <f>SUM('On Behalf Payment Totals '!C129)</f>
        <v>2750448</v>
      </c>
      <c r="D128" s="33">
        <f>'On Behalf Payment Totals '!D129</f>
        <v>226010</v>
      </c>
      <c r="E128" s="33">
        <f>'On Behalf Payment Totals '!E129</f>
        <v>7151</v>
      </c>
      <c r="F128" s="40">
        <f t="shared" si="1"/>
        <v>2983609</v>
      </c>
    </row>
    <row r="129" spans="1:6" ht="13.2" x14ac:dyDescent="0.25">
      <c r="A129" s="11" t="s">
        <v>255</v>
      </c>
      <c r="B129" s="5" t="s">
        <v>256</v>
      </c>
      <c r="C129" s="33">
        <f>SUM('On Behalf Payment Totals '!C130)</f>
        <v>1090046</v>
      </c>
      <c r="D129" s="33">
        <f>'On Behalf Payment Totals '!D130</f>
        <v>88639</v>
      </c>
      <c r="E129" s="33">
        <f>'On Behalf Payment Totals '!E130</f>
        <v>2804</v>
      </c>
      <c r="F129" s="40">
        <f t="shared" si="1"/>
        <v>1181489</v>
      </c>
    </row>
    <row r="130" spans="1:6" ht="13.2" x14ac:dyDescent="0.25">
      <c r="A130" s="11" t="s">
        <v>257</v>
      </c>
      <c r="B130" s="5" t="s">
        <v>258</v>
      </c>
      <c r="C130" s="33">
        <f>SUM('On Behalf Payment Totals '!C131)</f>
        <v>4330699</v>
      </c>
      <c r="D130" s="33">
        <f>'On Behalf Payment Totals '!D131</f>
        <v>354177</v>
      </c>
      <c r="E130" s="33">
        <f>'On Behalf Payment Totals '!E131</f>
        <v>11206</v>
      </c>
      <c r="F130" s="40">
        <f t="shared" si="1"/>
        <v>4696082</v>
      </c>
    </row>
    <row r="131" spans="1:6" ht="13.2" x14ac:dyDescent="0.25">
      <c r="A131" s="11" t="s">
        <v>259</v>
      </c>
      <c r="B131" s="5" t="s">
        <v>260</v>
      </c>
      <c r="C131" s="33">
        <f>SUM('On Behalf Payment Totals '!C132)</f>
        <v>17735378</v>
      </c>
      <c r="D131" s="33">
        <f>'On Behalf Payment Totals '!D132</f>
        <v>1447302</v>
      </c>
      <c r="E131" s="33">
        <f>'On Behalf Payment Totals '!E132</f>
        <v>45790</v>
      </c>
      <c r="F131" s="40">
        <f t="shared" si="1"/>
        <v>19228470</v>
      </c>
    </row>
    <row r="132" spans="1:6" ht="13.2" x14ac:dyDescent="0.25">
      <c r="A132" s="11" t="s">
        <v>261</v>
      </c>
      <c r="B132" s="5" t="s">
        <v>262</v>
      </c>
      <c r="C132" s="33">
        <f>SUM('On Behalf Payment Totals '!C133)</f>
        <v>2334270</v>
      </c>
      <c r="D132" s="33">
        <f>'On Behalf Payment Totals '!D133</f>
        <v>192180</v>
      </c>
      <c r="E132" s="33">
        <f>'On Behalf Payment Totals '!E133</f>
        <v>6080</v>
      </c>
      <c r="F132" s="40">
        <f t="shared" ref="F132:F173" si="2">SUM(C132:E132)</f>
        <v>2532530</v>
      </c>
    </row>
    <row r="133" spans="1:6" ht="13.2" x14ac:dyDescent="0.25">
      <c r="A133" s="11" t="s">
        <v>263</v>
      </c>
      <c r="B133" s="5" t="s">
        <v>264</v>
      </c>
      <c r="C133" s="33">
        <f>SUM('On Behalf Payment Totals '!C134)</f>
        <v>7998409</v>
      </c>
      <c r="D133" s="33">
        <f>'On Behalf Payment Totals '!D134</f>
        <v>652057</v>
      </c>
      <c r="E133" s="33">
        <f>'On Behalf Payment Totals '!E134</f>
        <v>20630</v>
      </c>
      <c r="F133" s="40">
        <f t="shared" si="2"/>
        <v>8671096</v>
      </c>
    </row>
    <row r="134" spans="1:6" ht="13.2" x14ac:dyDescent="0.25">
      <c r="A134" s="11" t="s">
        <v>265</v>
      </c>
      <c r="B134" s="5" t="s">
        <v>266</v>
      </c>
      <c r="C134" s="33">
        <f>SUM('On Behalf Payment Totals '!C135)</f>
        <v>896134</v>
      </c>
      <c r="D134" s="33">
        <f>'On Behalf Payment Totals '!D135</f>
        <v>74014</v>
      </c>
      <c r="E134" s="33">
        <f>'On Behalf Payment Totals '!E135</f>
        <v>2342</v>
      </c>
      <c r="F134" s="40">
        <f t="shared" si="2"/>
        <v>972490</v>
      </c>
    </row>
    <row r="135" spans="1:6" ht="13.2" x14ac:dyDescent="0.25">
      <c r="A135" s="11" t="s">
        <v>267</v>
      </c>
      <c r="B135" s="5" t="s">
        <v>268</v>
      </c>
      <c r="C135" s="33">
        <f>SUM('On Behalf Payment Totals '!C136)</f>
        <v>4801408</v>
      </c>
      <c r="D135" s="33">
        <f>'On Behalf Payment Totals '!D136</f>
        <v>394092</v>
      </c>
      <c r="E135" s="33">
        <f>'On Behalf Payment Totals '!E136</f>
        <v>12468</v>
      </c>
      <c r="F135" s="40">
        <f t="shared" si="2"/>
        <v>5207968</v>
      </c>
    </row>
    <row r="136" spans="1:6" ht="13.2" x14ac:dyDescent="0.25">
      <c r="A136" s="11" t="s">
        <v>269</v>
      </c>
      <c r="B136" s="5" t="s">
        <v>270</v>
      </c>
      <c r="C136" s="33">
        <f>SUM('On Behalf Payment Totals '!C137)</f>
        <v>1252665</v>
      </c>
      <c r="D136" s="33">
        <f>'On Behalf Payment Totals '!D137</f>
        <v>103313</v>
      </c>
      <c r="E136" s="33">
        <f>'On Behalf Payment Totals '!E137</f>
        <v>3269</v>
      </c>
      <c r="F136" s="40">
        <f t="shared" si="2"/>
        <v>1359247</v>
      </c>
    </row>
    <row r="137" spans="1:6" ht="13.2" x14ac:dyDescent="0.25">
      <c r="A137" s="11" t="s">
        <v>271</v>
      </c>
      <c r="B137" s="5" t="s">
        <v>272</v>
      </c>
      <c r="C137" s="33">
        <f>SUM('On Behalf Payment Totals '!C138)</f>
        <v>1068857</v>
      </c>
      <c r="D137" s="33">
        <f>'On Behalf Payment Totals '!D138</f>
        <v>88504</v>
      </c>
      <c r="E137" s="33">
        <f>'On Behalf Payment Totals '!E138</f>
        <v>2800</v>
      </c>
      <c r="F137" s="40">
        <f t="shared" si="2"/>
        <v>1160161</v>
      </c>
    </row>
    <row r="138" spans="1:6" ht="13.2" x14ac:dyDescent="0.25">
      <c r="A138" s="11" t="s">
        <v>273</v>
      </c>
      <c r="B138" s="5" t="s">
        <v>274</v>
      </c>
      <c r="C138" s="33">
        <f>SUM('On Behalf Payment Totals '!C139)</f>
        <v>2819686</v>
      </c>
      <c r="D138" s="33">
        <f>'On Behalf Payment Totals '!D139</f>
        <v>231907</v>
      </c>
      <c r="E138" s="33">
        <f>'On Behalf Payment Totals '!E139</f>
        <v>7337</v>
      </c>
      <c r="F138" s="40">
        <f t="shared" si="2"/>
        <v>3058930</v>
      </c>
    </row>
    <row r="139" spans="1:6" ht="13.2" x14ac:dyDescent="0.25">
      <c r="A139" s="11" t="s">
        <v>275</v>
      </c>
      <c r="B139" s="5" t="s">
        <v>276</v>
      </c>
      <c r="C139" s="33">
        <f>SUM('On Behalf Payment Totals '!C140)</f>
        <v>4673291</v>
      </c>
      <c r="D139" s="33">
        <f>'On Behalf Payment Totals '!D140</f>
        <v>382436</v>
      </c>
      <c r="E139" s="33">
        <f>'On Behalf Payment Totals '!E140</f>
        <v>12100</v>
      </c>
      <c r="F139" s="40">
        <f t="shared" si="2"/>
        <v>5067827</v>
      </c>
    </row>
    <row r="140" spans="1:6" ht="13.2" x14ac:dyDescent="0.25">
      <c r="A140" s="11" t="s">
        <v>277</v>
      </c>
      <c r="B140" s="5" t="s">
        <v>278</v>
      </c>
      <c r="C140" s="33">
        <f>SUM('On Behalf Payment Totals '!C141)</f>
        <v>9690965</v>
      </c>
      <c r="D140" s="33">
        <f>'On Behalf Payment Totals '!D141</f>
        <v>794411</v>
      </c>
      <c r="E140" s="33">
        <f>'On Behalf Payment Totals '!E141</f>
        <v>25134</v>
      </c>
      <c r="F140" s="40">
        <f t="shared" si="2"/>
        <v>10510510</v>
      </c>
    </row>
    <row r="141" spans="1:6" ht="13.2" x14ac:dyDescent="0.25">
      <c r="A141" s="11" t="s">
        <v>279</v>
      </c>
      <c r="B141" s="5" t="s">
        <v>280</v>
      </c>
      <c r="C141" s="33">
        <f>SUM('On Behalf Payment Totals '!C142)</f>
        <v>2141571</v>
      </c>
      <c r="D141" s="33">
        <f>'On Behalf Payment Totals '!D142</f>
        <v>175086</v>
      </c>
      <c r="E141" s="33">
        <f>'On Behalf Payment Totals '!E142</f>
        <v>5539</v>
      </c>
      <c r="F141" s="40">
        <f t="shared" si="2"/>
        <v>2322196</v>
      </c>
    </row>
    <row r="142" spans="1:6" ht="13.2" x14ac:dyDescent="0.25">
      <c r="A142" s="11" t="s">
        <v>281</v>
      </c>
      <c r="B142" s="5" t="s">
        <v>282</v>
      </c>
      <c r="C142" s="33">
        <f>SUM('On Behalf Payment Totals '!C143)</f>
        <v>744465</v>
      </c>
      <c r="D142" s="33">
        <f>'On Behalf Payment Totals '!D143</f>
        <v>60968</v>
      </c>
      <c r="E142" s="33">
        <f>'On Behalf Payment Totals '!E143</f>
        <v>1929</v>
      </c>
      <c r="F142" s="40">
        <f t="shared" si="2"/>
        <v>807362</v>
      </c>
    </row>
    <row r="143" spans="1:6" ht="13.2" x14ac:dyDescent="0.25">
      <c r="A143" s="11" t="s">
        <v>283</v>
      </c>
      <c r="B143" s="5" t="s">
        <v>284</v>
      </c>
      <c r="C143" s="33">
        <f>SUM('On Behalf Payment Totals '!C144)</f>
        <v>2672114</v>
      </c>
      <c r="D143" s="33">
        <f>'On Behalf Payment Totals '!D144</f>
        <v>218402</v>
      </c>
      <c r="E143" s="33">
        <f>'On Behalf Payment Totals '!E144</f>
        <v>6910</v>
      </c>
      <c r="F143" s="40">
        <f t="shared" si="2"/>
        <v>2897426</v>
      </c>
    </row>
    <row r="144" spans="1:6" ht="13.2" x14ac:dyDescent="0.25">
      <c r="A144" s="11" t="s">
        <v>285</v>
      </c>
      <c r="B144" s="5" t="s">
        <v>286</v>
      </c>
      <c r="C144" s="33">
        <f>SUM('On Behalf Payment Totals '!C145)</f>
        <v>10231947</v>
      </c>
      <c r="D144" s="33">
        <f>'On Behalf Payment Totals '!D145</f>
        <v>839184</v>
      </c>
      <c r="E144" s="33">
        <f>'On Behalf Payment Totals '!E145</f>
        <v>26550</v>
      </c>
      <c r="F144" s="40">
        <f t="shared" si="2"/>
        <v>11097681</v>
      </c>
    </row>
    <row r="145" spans="1:6" ht="13.2" x14ac:dyDescent="0.25">
      <c r="A145" s="11" t="s">
        <v>287</v>
      </c>
      <c r="B145" s="5" t="s">
        <v>288</v>
      </c>
      <c r="C145" s="33">
        <f>SUM('On Behalf Payment Totals '!C146)</f>
        <v>1490044</v>
      </c>
      <c r="D145" s="33">
        <f>'On Behalf Payment Totals '!D146</f>
        <v>122398</v>
      </c>
      <c r="E145" s="33">
        <f>'On Behalf Payment Totals '!E146</f>
        <v>3872</v>
      </c>
      <c r="F145" s="40">
        <f t="shared" si="2"/>
        <v>1616314</v>
      </c>
    </row>
    <row r="146" spans="1:6" ht="13.2" x14ac:dyDescent="0.25">
      <c r="A146" s="11" t="s">
        <v>289</v>
      </c>
      <c r="B146" s="5" t="s">
        <v>290</v>
      </c>
      <c r="C146" s="33">
        <f>SUM('On Behalf Payment Totals '!C147)</f>
        <v>516563</v>
      </c>
      <c r="D146" s="33">
        <f>'On Behalf Payment Totals '!D147</f>
        <v>42166</v>
      </c>
      <c r="E146" s="33">
        <f>'On Behalf Payment Totals '!E147</f>
        <v>1334</v>
      </c>
      <c r="F146" s="40">
        <f t="shared" si="2"/>
        <v>560063</v>
      </c>
    </row>
    <row r="147" spans="1:6" ht="13.2" x14ac:dyDescent="0.25">
      <c r="A147" s="11" t="s">
        <v>291</v>
      </c>
      <c r="B147" s="5" t="s">
        <v>292</v>
      </c>
      <c r="C147" s="33">
        <f>SUM('On Behalf Payment Totals '!C148)</f>
        <v>3758462</v>
      </c>
      <c r="D147" s="33">
        <f>'On Behalf Payment Totals '!D148</f>
        <v>308258</v>
      </c>
      <c r="E147" s="33">
        <f>'On Behalf Payment Totals '!E148</f>
        <v>9753</v>
      </c>
      <c r="F147" s="40">
        <f t="shared" si="2"/>
        <v>4076473</v>
      </c>
    </row>
    <row r="148" spans="1:6" ht="13.2" x14ac:dyDescent="0.25">
      <c r="A148" s="11" t="s">
        <v>293</v>
      </c>
      <c r="B148" s="5" t="s">
        <v>294</v>
      </c>
      <c r="C148" s="33">
        <f>SUM('On Behalf Payment Totals '!C149)</f>
        <v>4047998</v>
      </c>
      <c r="D148" s="33">
        <f>'On Behalf Payment Totals '!D149</f>
        <v>332916</v>
      </c>
      <c r="E148" s="33">
        <f>'On Behalf Payment Totals '!E149</f>
        <v>10533</v>
      </c>
      <c r="F148" s="40">
        <f t="shared" si="2"/>
        <v>4391447</v>
      </c>
    </row>
    <row r="149" spans="1:6" ht="13.2" x14ac:dyDescent="0.25">
      <c r="A149" s="11" t="s">
        <v>295</v>
      </c>
      <c r="B149" s="5" t="s">
        <v>296</v>
      </c>
      <c r="C149" s="33">
        <f>SUM('On Behalf Payment Totals '!C150)</f>
        <v>3944806</v>
      </c>
      <c r="D149" s="33">
        <f>'On Behalf Payment Totals '!D150</f>
        <v>325319</v>
      </c>
      <c r="E149" s="33">
        <f>'On Behalf Payment Totals '!E150</f>
        <v>10293</v>
      </c>
      <c r="F149" s="40">
        <f t="shared" si="2"/>
        <v>4280418</v>
      </c>
    </row>
    <row r="150" spans="1:6" ht="13.2" x14ac:dyDescent="0.25">
      <c r="A150" s="11" t="s">
        <v>297</v>
      </c>
      <c r="B150" s="5" t="s">
        <v>298</v>
      </c>
      <c r="C150" s="33">
        <f>SUM('On Behalf Payment Totals '!C151)</f>
        <v>3189857</v>
      </c>
      <c r="D150" s="33">
        <f>'On Behalf Payment Totals '!D151</f>
        <v>262968</v>
      </c>
      <c r="E150" s="33">
        <f>'On Behalf Payment Totals '!E151</f>
        <v>8320</v>
      </c>
      <c r="F150" s="40">
        <f t="shared" si="2"/>
        <v>3461145</v>
      </c>
    </row>
    <row r="151" spans="1:6" ht="13.2" x14ac:dyDescent="0.25">
      <c r="A151" s="11" t="s">
        <v>299</v>
      </c>
      <c r="B151" s="5" t="s">
        <v>300</v>
      </c>
      <c r="C151" s="33">
        <f>SUM('On Behalf Payment Totals '!C152)</f>
        <v>1348171</v>
      </c>
      <c r="D151" s="33">
        <f>'On Behalf Payment Totals '!D152</f>
        <v>110383</v>
      </c>
      <c r="E151" s="33">
        <f>'On Behalf Payment Totals '!E152</f>
        <v>3492</v>
      </c>
      <c r="F151" s="40">
        <f t="shared" si="2"/>
        <v>1462046</v>
      </c>
    </row>
    <row r="152" spans="1:6" ht="13.2" x14ac:dyDescent="0.25">
      <c r="A152" s="11" t="s">
        <v>301</v>
      </c>
      <c r="B152" s="5" t="s">
        <v>302</v>
      </c>
      <c r="C152" s="33">
        <f>SUM('On Behalf Payment Totals '!C153)</f>
        <v>636745</v>
      </c>
      <c r="D152" s="33">
        <f>'On Behalf Payment Totals '!D153</f>
        <v>52025</v>
      </c>
      <c r="E152" s="33">
        <f>'On Behalf Payment Totals '!E153</f>
        <v>1646</v>
      </c>
      <c r="F152" s="40">
        <f t="shared" si="2"/>
        <v>690416</v>
      </c>
    </row>
    <row r="153" spans="1:6" ht="13.2" x14ac:dyDescent="0.25">
      <c r="A153" s="11" t="s">
        <v>303</v>
      </c>
      <c r="B153" s="5" t="s">
        <v>304</v>
      </c>
      <c r="C153" s="33">
        <f>SUM('On Behalf Payment Totals '!C154)</f>
        <v>12961874</v>
      </c>
      <c r="D153" s="33">
        <f>'On Behalf Payment Totals '!D154</f>
        <v>1061302</v>
      </c>
      <c r="E153" s="33">
        <f>'On Behalf Payment Totals '!E154</f>
        <v>33578</v>
      </c>
      <c r="F153" s="40">
        <f t="shared" si="2"/>
        <v>14056754</v>
      </c>
    </row>
    <row r="154" spans="1:6" ht="13.2" x14ac:dyDescent="0.25">
      <c r="A154" s="11" t="s">
        <v>305</v>
      </c>
      <c r="B154" s="5" t="s">
        <v>306</v>
      </c>
      <c r="C154" s="33">
        <f>SUM('On Behalf Payment Totals '!C155)</f>
        <v>10129071</v>
      </c>
      <c r="D154" s="33">
        <f>'On Behalf Payment Totals '!D155</f>
        <v>825319</v>
      </c>
      <c r="E154" s="33">
        <f>'On Behalf Payment Totals '!E155</f>
        <v>26112</v>
      </c>
      <c r="F154" s="40">
        <f t="shared" si="2"/>
        <v>10980502</v>
      </c>
    </row>
    <row r="155" spans="1:6" ht="13.2" x14ac:dyDescent="0.25">
      <c r="A155" s="11" t="s">
        <v>307</v>
      </c>
      <c r="B155" s="5" t="s">
        <v>308</v>
      </c>
      <c r="C155" s="33">
        <f>SUM('On Behalf Payment Totals '!C156)</f>
        <v>4209511</v>
      </c>
      <c r="D155" s="33">
        <f>'On Behalf Payment Totals '!D156</f>
        <v>343850</v>
      </c>
      <c r="E155" s="33">
        <f>'On Behalf Payment Totals '!E156</f>
        <v>10879</v>
      </c>
      <c r="F155" s="40">
        <f t="shared" si="2"/>
        <v>4564240</v>
      </c>
    </row>
    <row r="156" spans="1:6" ht="13.2" x14ac:dyDescent="0.25">
      <c r="A156" s="11" t="s">
        <v>309</v>
      </c>
      <c r="B156" s="5" t="s">
        <v>310</v>
      </c>
      <c r="C156" s="33">
        <f>SUM('On Behalf Payment Totals '!C157)</f>
        <v>2322904</v>
      </c>
      <c r="D156" s="33">
        <f>'On Behalf Payment Totals '!D157</f>
        <v>190326</v>
      </c>
      <c r="E156" s="33">
        <f>'On Behalf Payment Totals '!E157</f>
        <v>6022</v>
      </c>
      <c r="F156" s="40">
        <f t="shared" si="2"/>
        <v>2519252</v>
      </c>
    </row>
    <row r="157" spans="1:6" ht="13.2" x14ac:dyDescent="0.25">
      <c r="A157" s="11" t="s">
        <v>311</v>
      </c>
      <c r="B157" s="5" t="s">
        <v>312</v>
      </c>
      <c r="C157" s="33">
        <f>SUM('On Behalf Payment Totals '!C158)</f>
        <v>383190</v>
      </c>
      <c r="D157" s="33">
        <f>'On Behalf Payment Totals '!D158</f>
        <v>31443</v>
      </c>
      <c r="E157" s="33">
        <f>'On Behalf Payment Totals '!E158</f>
        <v>995</v>
      </c>
      <c r="F157" s="40">
        <f t="shared" si="2"/>
        <v>415628</v>
      </c>
    </row>
    <row r="158" spans="1:6" ht="13.2" x14ac:dyDescent="0.25">
      <c r="A158" s="11" t="s">
        <v>313</v>
      </c>
      <c r="B158" s="5" t="s">
        <v>314</v>
      </c>
      <c r="C158" s="33">
        <f>SUM('On Behalf Payment Totals '!C159)</f>
        <v>4289656</v>
      </c>
      <c r="D158" s="33">
        <f>'On Behalf Payment Totals '!D159</f>
        <v>348801</v>
      </c>
      <c r="E158" s="33">
        <f>'On Behalf Payment Totals '!E159</f>
        <v>11035</v>
      </c>
      <c r="F158" s="40">
        <f t="shared" si="2"/>
        <v>4649492</v>
      </c>
    </row>
    <row r="159" spans="1:6" ht="13.2" x14ac:dyDescent="0.25">
      <c r="A159" s="11" t="s">
        <v>315</v>
      </c>
      <c r="B159" s="5" t="s">
        <v>316</v>
      </c>
      <c r="C159" s="33">
        <f>SUM('On Behalf Payment Totals '!C160)</f>
        <v>3610826</v>
      </c>
      <c r="D159" s="33">
        <f>'On Behalf Payment Totals '!D160</f>
        <v>294997</v>
      </c>
      <c r="E159" s="33">
        <f>'On Behalf Payment Totals '!E160</f>
        <v>9333</v>
      </c>
      <c r="F159" s="40">
        <f t="shared" si="2"/>
        <v>3915156</v>
      </c>
    </row>
    <row r="160" spans="1:6" ht="13.2" x14ac:dyDescent="0.25">
      <c r="A160" s="11" t="s">
        <v>317</v>
      </c>
      <c r="B160" s="5" t="s">
        <v>318</v>
      </c>
      <c r="C160" s="33">
        <f>SUM('On Behalf Payment Totals '!C161)</f>
        <v>2456770</v>
      </c>
      <c r="D160" s="33">
        <f>'On Behalf Payment Totals '!D161</f>
        <v>201270</v>
      </c>
      <c r="E160" s="33">
        <f>'On Behalf Payment Totals '!E161</f>
        <v>6368</v>
      </c>
      <c r="F160" s="40">
        <f t="shared" si="2"/>
        <v>2664408</v>
      </c>
    </row>
    <row r="161" spans="1:6" ht="13.2" x14ac:dyDescent="0.25">
      <c r="A161" s="11" t="s">
        <v>319</v>
      </c>
      <c r="B161" s="5" t="s">
        <v>320</v>
      </c>
      <c r="C161" s="33">
        <f>SUM('On Behalf Payment Totals '!C162)</f>
        <v>2736360</v>
      </c>
      <c r="D161" s="33">
        <f>'On Behalf Payment Totals '!D162</f>
        <v>225659</v>
      </c>
      <c r="E161" s="33">
        <f>'On Behalf Payment Totals '!E162</f>
        <v>7139</v>
      </c>
      <c r="F161" s="40">
        <f t="shared" si="2"/>
        <v>2969158</v>
      </c>
    </row>
    <row r="162" spans="1:6" ht="13.2" x14ac:dyDescent="0.25">
      <c r="A162" s="11" t="s">
        <v>321</v>
      </c>
      <c r="B162" s="5" t="s">
        <v>322</v>
      </c>
      <c r="C162" s="33">
        <f>SUM('On Behalf Payment Totals '!C163)</f>
        <v>1412269</v>
      </c>
      <c r="D162" s="33">
        <f>'On Behalf Payment Totals '!D163</f>
        <v>116458</v>
      </c>
      <c r="E162" s="33">
        <f>'On Behalf Payment Totals '!E163</f>
        <v>3685</v>
      </c>
      <c r="F162" s="40">
        <f t="shared" si="2"/>
        <v>1532412</v>
      </c>
    </row>
    <row r="163" spans="1:6" ht="13.2" x14ac:dyDescent="0.25">
      <c r="A163" s="11" t="s">
        <v>323</v>
      </c>
      <c r="B163" s="5" t="s">
        <v>324</v>
      </c>
      <c r="C163" s="33">
        <f>SUM('On Behalf Payment Totals '!C164)</f>
        <v>2927404</v>
      </c>
      <c r="D163" s="33">
        <f>'On Behalf Payment Totals '!D164</f>
        <v>239053</v>
      </c>
      <c r="E163" s="33">
        <f>'On Behalf Payment Totals '!E164</f>
        <v>7563</v>
      </c>
      <c r="F163" s="40">
        <f t="shared" si="2"/>
        <v>3174020</v>
      </c>
    </row>
    <row r="164" spans="1:6" ht="13.2" x14ac:dyDescent="0.25">
      <c r="A164" s="11" t="s">
        <v>325</v>
      </c>
      <c r="B164" s="5" t="s">
        <v>326</v>
      </c>
      <c r="C164" s="33">
        <f>SUM('On Behalf Payment Totals '!C165)</f>
        <v>2804080</v>
      </c>
      <c r="D164" s="33">
        <f>'On Behalf Payment Totals '!D165</f>
        <v>229107</v>
      </c>
      <c r="E164" s="33">
        <f>'On Behalf Payment Totals '!E165</f>
        <v>7249</v>
      </c>
      <c r="F164" s="40">
        <f t="shared" si="2"/>
        <v>3040436</v>
      </c>
    </row>
    <row r="165" spans="1:6" ht="13.2" x14ac:dyDescent="0.25">
      <c r="A165" s="11" t="s">
        <v>327</v>
      </c>
      <c r="B165" s="5" t="s">
        <v>328</v>
      </c>
      <c r="C165" s="33">
        <f>SUM('On Behalf Payment Totals '!C166)</f>
        <v>22968295</v>
      </c>
      <c r="D165" s="33">
        <f>'On Behalf Payment Totals '!D166</f>
        <v>1873532</v>
      </c>
      <c r="E165" s="33">
        <f>'On Behalf Payment Totals '!E166</f>
        <v>59275</v>
      </c>
      <c r="F165" s="40">
        <f t="shared" si="2"/>
        <v>24901102</v>
      </c>
    </row>
    <row r="166" spans="1:6" ht="13.2" x14ac:dyDescent="0.25">
      <c r="A166" s="11" t="s">
        <v>329</v>
      </c>
      <c r="B166" s="5" t="s">
        <v>330</v>
      </c>
      <c r="C166" s="33">
        <f>SUM('On Behalf Payment Totals '!C167)</f>
        <v>2446989</v>
      </c>
      <c r="D166" s="33">
        <f>'On Behalf Payment Totals '!D167</f>
        <v>199749</v>
      </c>
      <c r="E166" s="33">
        <f>'On Behalf Payment Totals '!E167</f>
        <v>6320</v>
      </c>
      <c r="F166" s="40">
        <f t="shared" si="2"/>
        <v>2653058</v>
      </c>
    </row>
    <row r="167" spans="1:6" ht="13.2" x14ac:dyDescent="0.25">
      <c r="A167" s="11" t="s">
        <v>331</v>
      </c>
      <c r="B167" s="5" t="s">
        <v>332</v>
      </c>
      <c r="C167" s="33">
        <f>SUM('On Behalf Payment Totals '!C168)</f>
        <v>3741247</v>
      </c>
      <c r="D167" s="33">
        <f>'On Behalf Payment Totals '!D168</f>
        <v>306838</v>
      </c>
      <c r="E167" s="33">
        <f>'On Behalf Payment Totals '!E168</f>
        <v>9708</v>
      </c>
      <c r="F167" s="40">
        <f t="shared" si="2"/>
        <v>4057793</v>
      </c>
    </row>
    <row r="168" spans="1:6" ht="13.2" x14ac:dyDescent="0.25">
      <c r="A168" s="11" t="s">
        <v>333</v>
      </c>
      <c r="B168" s="5" t="s">
        <v>334</v>
      </c>
      <c r="C168" s="33">
        <f>SUM('On Behalf Payment Totals '!C169)</f>
        <v>2764223</v>
      </c>
      <c r="D168" s="33">
        <f>'On Behalf Payment Totals '!D169</f>
        <v>226775</v>
      </c>
      <c r="E168" s="33">
        <f>'On Behalf Payment Totals '!E169</f>
        <v>7175</v>
      </c>
      <c r="F168" s="40">
        <f t="shared" si="2"/>
        <v>2998173</v>
      </c>
    </row>
    <row r="169" spans="1:6" ht="13.2" x14ac:dyDescent="0.25">
      <c r="A169" s="11" t="s">
        <v>335</v>
      </c>
      <c r="B169" s="5" t="s">
        <v>336</v>
      </c>
      <c r="C169" s="33">
        <f>SUM('On Behalf Payment Totals '!C170)</f>
        <v>5269754</v>
      </c>
      <c r="D169" s="33">
        <f>'On Behalf Payment Totals '!D170</f>
        <v>434012</v>
      </c>
      <c r="E169" s="33">
        <f>'On Behalf Payment Totals '!E170</f>
        <v>13731</v>
      </c>
      <c r="F169" s="40">
        <f t="shared" si="2"/>
        <v>5717497</v>
      </c>
    </row>
    <row r="170" spans="1:6" ht="13.2" x14ac:dyDescent="0.25">
      <c r="A170" s="11" t="s">
        <v>337</v>
      </c>
      <c r="B170" s="5" t="s">
        <v>338</v>
      </c>
      <c r="C170" s="33">
        <f>SUM('On Behalf Payment Totals '!C171)</f>
        <v>1014915</v>
      </c>
      <c r="D170" s="33">
        <f>'On Behalf Payment Totals '!D171</f>
        <v>82443</v>
      </c>
      <c r="E170" s="33">
        <f>'On Behalf Payment Totals '!E171</f>
        <v>2608</v>
      </c>
      <c r="F170" s="40">
        <f t="shared" si="2"/>
        <v>1099966</v>
      </c>
    </row>
    <row r="171" spans="1:6" ht="13.2" x14ac:dyDescent="0.25">
      <c r="A171" s="11" t="s">
        <v>339</v>
      </c>
      <c r="B171" s="5" t="s">
        <v>340</v>
      </c>
      <c r="C171" s="33">
        <f>SUM('On Behalf Payment Totals '!C172)</f>
        <v>1113886</v>
      </c>
      <c r="D171" s="33">
        <f>'On Behalf Payment Totals '!D172</f>
        <v>90875</v>
      </c>
      <c r="E171" s="33">
        <f>'On Behalf Payment Totals '!E172</f>
        <v>2875</v>
      </c>
      <c r="F171" s="40">
        <f t="shared" si="2"/>
        <v>1207636</v>
      </c>
    </row>
    <row r="172" spans="1:6" ht="13.2" x14ac:dyDescent="0.25">
      <c r="A172" s="11" t="s">
        <v>341</v>
      </c>
      <c r="B172" s="5" t="s">
        <v>342</v>
      </c>
      <c r="C172" s="33">
        <f>SUM('On Behalf Payment Totals '!C173)</f>
        <v>1855845</v>
      </c>
      <c r="D172" s="33">
        <f>'On Behalf Payment Totals '!D173</f>
        <v>153391</v>
      </c>
      <c r="E172" s="33">
        <f>'On Behalf Payment Totals '!E173</f>
        <v>4853</v>
      </c>
      <c r="F172" s="40">
        <f t="shared" si="2"/>
        <v>2014089</v>
      </c>
    </row>
    <row r="173" spans="1:6" thickBot="1" x14ac:dyDescent="0.3">
      <c r="A173" s="11" t="s">
        <v>343</v>
      </c>
      <c r="B173" s="5" t="s">
        <v>344</v>
      </c>
      <c r="C173" s="33">
        <f>SUM('On Behalf Payment Totals '!C174)</f>
        <v>5692400</v>
      </c>
      <c r="D173" s="33">
        <f>'On Behalf Payment Totals '!D174</f>
        <v>465796</v>
      </c>
      <c r="E173" s="33">
        <f>'On Behalf Payment Totals '!E174</f>
        <v>14737</v>
      </c>
      <c r="F173" s="40">
        <f t="shared" si="2"/>
        <v>6172933</v>
      </c>
    </row>
    <row r="174" spans="1:6" s="3" customFormat="1" thickBot="1" x14ac:dyDescent="0.3">
      <c r="A174" s="12"/>
      <c r="B174" s="30" t="s">
        <v>367</v>
      </c>
      <c r="C174" s="21">
        <f>SUM(C3:C173)</f>
        <v>999507577</v>
      </c>
      <c r="D174" s="21">
        <f>SUM(D3:D173)</f>
        <v>81889701</v>
      </c>
      <c r="E174" s="21">
        <f>SUM(E3:E173)</f>
        <v>2590845</v>
      </c>
      <c r="F174" s="25">
        <f>SUM(F3:F173)</f>
        <v>1083988123</v>
      </c>
    </row>
    <row r="175" spans="1:6" ht="17.399999999999999" customHeight="1" x14ac:dyDescent="0.25">
      <c r="A175" s="45" t="str">
        <f>'On Behalf Payment Totals '!A176</f>
        <v>NOTE: The final TRS On Behalf Payments comes from the "Schedule of Employer Allocations (Schedule A &amp; Appendix A)" in the most recent "GASB 68 &amp; GASB 75- Auditor's Report as posted on the</v>
      </c>
      <c r="B175"/>
      <c r="C175"/>
      <c r="D175"/>
      <c r="E175"/>
      <c r="F175"/>
    </row>
    <row r="176" spans="1:6" ht="15" x14ac:dyDescent="0.25">
      <c r="A176" s="46" t="str">
        <f>'On Behalf Payment Totals '!K176</f>
        <v>Teachers' Retirement System Kentucky website</v>
      </c>
      <c r="B176"/>
      <c r="C176"/>
      <c r="D176"/>
      <c r="E176"/>
      <c r="F176"/>
    </row>
    <row r="177" spans="1:5" ht="23.7" customHeight="1" x14ac:dyDescent="0.3">
      <c r="A177" s="17" t="str">
        <f>'On Behalf Payment Totals '!A178</f>
        <v>Key Code:</v>
      </c>
      <c r="B177" s="18"/>
    </row>
    <row r="178" spans="1:5" ht="13.2" x14ac:dyDescent="0.25">
      <c r="A178" s="13" t="str">
        <f>'On Behalf Payment Totals '!A179</f>
        <v>District #:  District assigned KDE number</v>
      </c>
      <c r="B178" s="9"/>
      <c r="C178" s="9"/>
      <c r="D178" s="9"/>
      <c r="E178" s="9"/>
    </row>
    <row r="179" spans="1:5" ht="13.2" x14ac:dyDescent="0.25">
      <c r="A179" s="13" t="str">
        <f>'On Behalf Payment Totals '!A180</f>
        <v>District Name:  Name of district</v>
      </c>
      <c r="B179" s="9"/>
      <c r="C179" s="9"/>
      <c r="D179" s="9"/>
      <c r="E179" s="9"/>
    </row>
    <row r="180" spans="1:5" ht="13.2" x14ac:dyDescent="0.25">
      <c r="A180" s="13" t="str">
        <f>'On Behalf Payment Totals '!A181</f>
        <v>TRS - GASB 68 - Schedule A:  Teachers' Retirement System's On-Behalf Payment (NOTE: These totals are from the "Schedule A".)</v>
      </c>
      <c r="B180" s="9"/>
      <c r="C180" s="9"/>
      <c r="D180" s="9"/>
      <c r="E180" s="9"/>
    </row>
    <row r="181" spans="1:5" ht="13.2" x14ac:dyDescent="0.25">
      <c r="A181" s="13" t="str">
        <f>'On Behalf Payment Totals '!A183</f>
        <v>TRS - GASB 75 - LIF Appendix A: Teachers' Retirement System's On-Behalf Payment (NOTE: The Life Insurance Fund (LIF) State Totals are from the "Appendix A" report)</v>
      </c>
      <c r="B181" s="9"/>
      <c r="C181" s="9"/>
      <c r="D181" s="9"/>
      <c r="E181" s="9"/>
    </row>
    <row r="182" spans="1:5" ht="13.2" x14ac:dyDescent="0.25">
      <c r="A182" s="13" t="str">
        <f>'On Behalf Payment Totals '!A184</f>
        <v>Health Insurance: State payment for Health Insurance made on behalf of the school districts provided from KHRIS bill.</v>
      </c>
      <c r="B182" s="9"/>
      <c r="C182" s="9"/>
      <c r="D182" s="9"/>
      <c r="E182" s="9"/>
    </row>
    <row r="183" spans="1:5" ht="13.2" x14ac:dyDescent="0.25">
      <c r="A183" s="13" t="str">
        <f>'On Behalf Payment Totals '!A185</f>
        <v>Life Insurance:  State payment for Life Insurance made on behalf of the school districts provided from KHRIS bill.</v>
      </c>
      <c r="B183" s="9"/>
      <c r="C183" s="9"/>
      <c r="D183" s="9"/>
      <c r="E183" s="9"/>
    </row>
    <row r="184" spans="1:5" ht="13.2" x14ac:dyDescent="0.25">
      <c r="A184" s="13" t="str">
        <f>'On Behalf Payment Totals '!A186</f>
        <v>Administrative Fee:  State payment for Administrative Fees made on behalf of the school districts provided from KHRIS bill.</v>
      </c>
      <c r="B184" s="9"/>
      <c r="C184" s="9"/>
      <c r="D184" s="9"/>
      <c r="E184" s="9"/>
    </row>
    <row r="185" spans="1:5" ht="13.2" x14ac:dyDescent="0.25">
      <c r="A185" s="13" t="str">
        <f>'On Behalf Payment Totals '!A187</f>
        <v>HRA/Dental/Vision:  State payment for HRA/Dental/Vision Premiums made on behalf of the school districts provided from KHRIS bill.</v>
      </c>
      <c r="B185" s="9"/>
      <c r="C185" s="9"/>
      <c r="D185" s="9"/>
      <c r="E185" s="9"/>
    </row>
    <row r="186" spans="1:5" ht="13.2" x14ac:dyDescent="0.25">
      <c r="A186" s="13" t="str">
        <f>'On Behalf Payment Totals '!A188</f>
        <v>Federal Reimbursement:  Totals paid for the Federal Reimbursement for Health Benefits paid on behalf of the federally funded employees. (NOTE: The Federal Reimbursement amount is subtracted from the total Health Insurance, Life Insurance, Administrative Fee, and HRA/Dental/Vision amount)</v>
      </c>
      <c r="B186" s="9"/>
      <c r="C186" s="9"/>
      <c r="D186" s="9"/>
      <c r="E186" s="9"/>
    </row>
    <row r="187" spans="1:5" ht="13.2" x14ac:dyDescent="0.25">
      <c r="A187" s="13" t="str">
        <f>'On Behalf Payment Totals '!A189</f>
        <v xml:space="preserve">Total Payroll Related Payments: This total includes the TRS, Health Insurance, Life Insurance, Administrative Fee,  HRA/Dental/Vision minus the Federal Reimbursement payments. </v>
      </c>
      <c r="B187" s="9"/>
      <c r="C187" s="9"/>
      <c r="D187" s="9"/>
      <c r="E187" s="9"/>
    </row>
    <row r="188" spans="1:5" ht="13.2" x14ac:dyDescent="0.25">
      <c r="A188" s="13" t="str">
        <f>'On Behalf Payment Totals '!A190</f>
        <v xml:space="preserve">Kentucky  Educational Network (KEN) services: Provided by KIDS as part of the Technology On-Behalf Payments. </v>
      </c>
      <c r="B188" s="9"/>
      <c r="C188" s="9"/>
      <c r="D188" s="9"/>
      <c r="E188" s="9"/>
    </row>
    <row r="189" spans="1:5" ht="13.2" x14ac:dyDescent="0.25">
      <c r="A189" s="13" t="str">
        <f>'On Behalf Payment Totals '!A191</f>
        <v xml:space="preserve">AT&amp;T Firewall Services: Provided by KIDS as part of the Technology On-Behalf Payments. </v>
      </c>
      <c r="B189" s="9"/>
      <c r="C189" s="9"/>
      <c r="D189" s="9"/>
      <c r="E189" s="9"/>
    </row>
    <row r="190" spans="1:5" ht="13.2" x14ac:dyDescent="0.25">
      <c r="A190" s="13" t="str">
        <f>'On Behalf Payment Totals '!A192</f>
        <v xml:space="preserve">MUNIS Financial Mgt software and services: Provided by KIDS as part of the Technology On-Behalf Payments. </v>
      </c>
      <c r="B190" s="9"/>
      <c r="C190" s="9"/>
      <c r="D190" s="9"/>
      <c r="E190" s="9"/>
    </row>
    <row r="191" spans="1:5" ht="13.2" x14ac:dyDescent="0.25">
      <c r="A191" s="13" t="str">
        <f>'On Behalf Payment Totals '!A193</f>
        <v xml:space="preserve">McAfee Virus Protection software and services: Provided by KIDS as part of the Technology On-Behalf Payments. </v>
      </c>
      <c r="B191" s="9"/>
      <c r="C191" s="9"/>
      <c r="D191" s="9"/>
      <c r="E191" s="9"/>
    </row>
    <row r="192" spans="1:5" ht="13.2" x14ac:dyDescent="0.25">
      <c r="A192" s="13" t="str">
        <f>'On Behalf Payment Totals '!A194</f>
        <v xml:space="preserve">Total Technology Related Payments: KIDS provides the document for the software and services payments paid by the Kentucky Department of Education (KDE) on-behalf of local school districts. </v>
      </c>
      <c r="B192" s="9"/>
      <c r="C192" s="9"/>
      <c r="D192" s="9"/>
      <c r="E192" s="9"/>
    </row>
    <row r="193" spans="1:5" ht="13.2" x14ac:dyDescent="0.25">
      <c r="A193" s="13" t="str">
        <f>'On Behalf Payment Totals '!A195</f>
        <v>KISTA Capital Lease Payments: SFCC provides the document that consists of the KISTA energy savings capital leases payments paid by SFCC on-behalf of school districts. (NOTE: There are no payments to report)</v>
      </c>
      <c r="B193" s="9"/>
      <c r="C193" s="9"/>
      <c r="D193" s="9"/>
      <c r="E193" s="9"/>
    </row>
    <row r="194" spans="1:5" ht="13.2" x14ac:dyDescent="0.25">
      <c r="A194" s="13" t="str">
        <f>'On Behalf Payment Totals '!A196</f>
        <v>SFCC Debt Service Payments: SFCC provides the document that consists of the debt service payments paid by SFCC on behalf of school districts.</v>
      </c>
      <c r="B194" s="9"/>
      <c r="C194" s="9"/>
      <c r="D194" s="9"/>
      <c r="E194" s="9"/>
    </row>
    <row r="195" spans="1:5" ht="13.2" x14ac:dyDescent="0.25">
      <c r="A195" s="13" t="str">
        <f>'On Behalf Payment Totals '!A197</f>
        <v>Total On Behalf Payments: The Total On-Behalf Payments paid on-behalf of the school districts and shall be reported in the Audited AFR/BS.</v>
      </c>
      <c r="B195" s="9"/>
      <c r="C195" s="9"/>
      <c r="D195" s="9"/>
      <c r="E195" s="9"/>
    </row>
    <row r="197" spans="1:5" x14ac:dyDescent="0.25">
      <c r="A197" s="1" t="str">
        <f>'On Behalf Payment Totals '!A199</f>
        <v>Kentucky Department of Education</v>
      </c>
    </row>
    <row r="198" spans="1:5" x14ac:dyDescent="0.25">
      <c r="A198" s="1" t="str">
        <f>'On Behalf Payment Totals '!A200</f>
        <v>Office of Finance &amp; Operations</v>
      </c>
    </row>
    <row r="199" spans="1:5" x14ac:dyDescent="0.25">
      <c r="A199" s="1" t="str">
        <f>'On Behalf Payment Totals '!A201</f>
        <v>Division of District Support</v>
      </c>
    </row>
    <row r="200" spans="1:5" x14ac:dyDescent="0.25">
      <c r="A200" s="1" t="str">
        <f>'On Behalf Payment Totals '!A202</f>
        <v>District Financial Management Branch</v>
      </c>
    </row>
    <row r="201" spans="1:5" x14ac:dyDescent="0.25">
      <c r="A201" s="1" t="str">
        <f>'On Behalf Payment Totals '!A203</f>
        <v>Source: On Behalf Payment Information from TRS, KHRIS, SFCC, KDE and KY School Districts' Federal Reimbursement Payments</v>
      </c>
    </row>
    <row r="202" spans="1:5" x14ac:dyDescent="0.25">
      <c r="A202" s="1" t="str">
        <f>'On Behalf Payment Totals '!A204</f>
        <v>Generated: 7/22/24</v>
      </c>
    </row>
    <row r="204" spans="1:5" x14ac:dyDescent="0.25">
      <c r="A204" s="1" t="str">
        <f>'On Behalf Payment Totals '!A206</f>
        <v>KDE USE: F:\audits_trans\health_ins\On _behalf_Payments\FY2023-24 On-Behalf Payments</v>
      </c>
    </row>
  </sheetData>
  <autoFilter ref="A2:F195" xr:uid="{42E94BB9-564F-4406-B3BA-68CCDEC7163B}"/>
  <hyperlinks>
    <hyperlink ref="A176" r:id="rId1" display="Teachers' Retirement System Kentucky website" xr:uid="{1F6C8F5B-035D-46D7-B678-7D0359F7E486}"/>
  </hyperlinks>
  <printOptions horizontalCentered="1"/>
  <pageMargins left="0" right="0" top="0" bottom="0.5" header="0" footer="0.3"/>
  <pageSetup paperSize="5" scale="61" fitToHeight="4" orientation="landscape" r:id="rId2"/>
  <headerFooter>
    <oddFooter>&amp;C&amp;"Arial,Regular"Page &amp;P of &amp;N&amp;R&amp;"Arial,Regular"&amp;D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84" sqref="A184"/>
    </sheetView>
  </sheetViews>
  <sheetFormatPr defaultColWidth="9.33203125" defaultRowHeight="13.2" x14ac:dyDescent="0.25"/>
  <cols>
    <col min="1" max="1" width="8.6640625" style="1" bestFit="1" customWidth="1"/>
    <col min="2" max="2" width="35.5546875" style="1" customWidth="1"/>
    <col min="3" max="3" width="22.5546875" style="1" customWidth="1"/>
    <col min="4" max="4" width="21.109375" style="54" customWidth="1"/>
    <col min="5" max="5" width="15.109375" style="1" bestFit="1" customWidth="1"/>
    <col min="6" max="16384" width="9.33203125" style="1"/>
  </cols>
  <sheetData>
    <row r="1" spans="1:4" ht="24.6" customHeight="1" thickBot="1" x14ac:dyDescent="0.3">
      <c r="A1" s="78" t="str">
        <f>'On Behalf Payment Totals '!H1</f>
        <v>On Behalf Payments Summary Report FY2023-2024</v>
      </c>
    </row>
    <row r="2" spans="1:4" s="60" customFormat="1" ht="34.5" customHeight="1" thickBot="1" x14ac:dyDescent="0.35">
      <c r="A2" s="56" t="s">
        <v>0</v>
      </c>
      <c r="B2" s="57" t="s">
        <v>1</v>
      </c>
      <c r="C2" s="58" t="s">
        <v>357</v>
      </c>
      <c r="D2" s="59" t="s">
        <v>368</v>
      </c>
    </row>
    <row r="3" spans="1:4" s="65" customFormat="1" ht="15.6" x14ac:dyDescent="0.3">
      <c r="A3" s="61" t="s">
        <v>3</v>
      </c>
      <c r="B3" s="62" t="s">
        <v>4</v>
      </c>
      <c r="C3" s="63">
        <f>'On Behalf Payment Totals '!S4</f>
        <v>8274365.7899999972</v>
      </c>
      <c r="D3" s="64">
        <f>C3*5%</f>
        <v>413718.2894999999</v>
      </c>
    </row>
    <row r="4" spans="1:4" s="65" customFormat="1" ht="15.6" x14ac:dyDescent="0.3">
      <c r="A4" s="66" t="s">
        <v>5</v>
      </c>
      <c r="B4" s="67" t="s">
        <v>6</v>
      </c>
      <c r="C4" s="63">
        <f>'On Behalf Payment Totals '!S5</f>
        <v>8417211.2099999953</v>
      </c>
      <c r="D4" s="68">
        <f t="shared" ref="D4:D67" si="0">C4*5%</f>
        <v>420860.56049999979</v>
      </c>
    </row>
    <row r="5" spans="1:4" s="65" customFormat="1" ht="15.6" x14ac:dyDescent="0.3">
      <c r="A5" s="66" t="s">
        <v>7</v>
      </c>
      <c r="B5" s="67" t="s">
        <v>8</v>
      </c>
      <c r="C5" s="63">
        <f>'On Behalf Payment Totals '!S6</f>
        <v>2232208.0300000003</v>
      </c>
      <c r="D5" s="68">
        <f t="shared" si="0"/>
        <v>111610.40150000002</v>
      </c>
    </row>
    <row r="6" spans="1:4" s="65" customFormat="1" ht="15.6" x14ac:dyDescent="0.3">
      <c r="A6" s="66" t="s">
        <v>9</v>
      </c>
      <c r="B6" s="67" t="s">
        <v>10</v>
      </c>
      <c r="C6" s="63">
        <f>'On Behalf Payment Totals '!S7</f>
        <v>10229670.869999999</v>
      </c>
      <c r="D6" s="68">
        <f t="shared" si="0"/>
        <v>511483.54349999997</v>
      </c>
    </row>
    <row r="7" spans="1:4" s="65" customFormat="1" ht="15.6" x14ac:dyDescent="0.3">
      <c r="A7" s="66" t="s">
        <v>11</v>
      </c>
      <c r="B7" s="67" t="s">
        <v>12</v>
      </c>
      <c r="C7" s="63">
        <f>'On Behalf Payment Totals '!S8</f>
        <v>9258157.3799999952</v>
      </c>
      <c r="D7" s="68">
        <f t="shared" si="0"/>
        <v>462907.86899999977</v>
      </c>
    </row>
    <row r="8" spans="1:4" s="65" customFormat="1" ht="15.6" x14ac:dyDescent="0.3">
      <c r="A8" s="66" t="s">
        <v>13</v>
      </c>
      <c r="B8" s="67" t="s">
        <v>14</v>
      </c>
      <c r="C8" s="63">
        <f>'On Behalf Payment Totals '!S9</f>
        <v>1280946.0799999998</v>
      </c>
      <c r="D8" s="68">
        <f t="shared" si="0"/>
        <v>64047.303999999996</v>
      </c>
    </row>
    <row r="9" spans="1:4" s="65" customFormat="1" ht="15.6" x14ac:dyDescent="0.3">
      <c r="A9" s="66" t="s">
        <v>15</v>
      </c>
      <c r="B9" s="67" t="s">
        <v>16</v>
      </c>
      <c r="C9" s="63">
        <f>'On Behalf Payment Totals '!S10</f>
        <v>3973946.709999999</v>
      </c>
      <c r="D9" s="68">
        <f t="shared" si="0"/>
        <v>198697.33549999996</v>
      </c>
    </row>
    <row r="10" spans="1:4" s="65" customFormat="1" ht="15.6" x14ac:dyDescent="0.3">
      <c r="A10" s="66" t="s">
        <v>17</v>
      </c>
      <c r="B10" s="67" t="s">
        <v>18</v>
      </c>
      <c r="C10" s="63">
        <f>'On Behalf Payment Totals '!S11</f>
        <v>1838380.4600000004</v>
      </c>
      <c r="D10" s="68">
        <f t="shared" si="0"/>
        <v>91919.02300000003</v>
      </c>
    </row>
    <row r="11" spans="1:4" s="65" customFormat="1" ht="15.6" x14ac:dyDescent="0.3">
      <c r="A11" s="66" t="s">
        <v>19</v>
      </c>
      <c r="B11" s="67" t="s">
        <v>20</v>
      </c>
      <c r="C11" s="63">
        <f>'On Behalf Payment Totals '!S12</f>
        <v>9070346.8400000017</v>
      </c>
      <c r="D11" s="68">
        <f t="shared" si="0"/>
        <v>453517.34200000012</v>
      </c>
    </row>
    <row r="12" spans="1:4" s="65" customFormat="1" ht="15.6" x14ac:dyDescent="0.3">
      <c r="A12" s="66" t="s">
        <v>21</v>
      </c>
      <c r="B12" s="67" t="s">
        <v>22</v>
      </c>
      <c r="C12" s="63">
        <f>'On Behalf Payment Totals '!S13</f>
        <v>14742263.220000027</v>
      </c>
      <c r="D12" s="68">
        <f t="shared" si="0"/>
        <v>737113.16100000136</v>
      </c>
    </row>
    <row r="13" spans="1:4" s="65" customFormat="1" ht="15.6" x14ac:dyDescent="0.3">
      <c r="A13" s="66" t="s">
        <v>23</v>
      </c>
      <c r="B13" s="67" t="s">
        <v>24</v>
      </c>
      <c r="C13" s="63">
        <f>'On Behalf Payment Totals '!S14</f>
        <v>5636852.129999998</v>
      </c>
      <c r="D13" s="68">
        <f t="shared" si="0"/>
        <v>281842.60649999994</v>
      </c>
    </row>
    <row r="14" spans="1:4" s="65" customFormat="1" ht="15.6" x14ac:dyDescent="0.3">
      <c r="A14" s="66" t="s">
        <v>25</v>
      </c>
      <c r="B14" s="67" t="s">
        <v>26</v>
      </c>
      <c r="C14" s="63">
        <f>'On Behalf Payment Totals '!S15</f>
        <v>4297640.9399999995</v>
      </c>
      <c r="D14" s="68">
        <f t="shared" si="0"/>
        <v>214882.04699999999</v>
      </c>
    </row>
    <row r="15" spans="1:4" s="65" customFormat="1" ht="15.6" x14ac:dyDescent="0.3">
      <c r="A15" s="66" t="s">
        <v>27</v>
      </c>
      <c r="B15" s="67" t="s">
        <v>28</v>
      </c>
      <c r="C15" s="63">
        <f>'On Behalf Payment Totals '!S16</f>
        <v>6523532.4699999969</v>
      </c>
      <c r="D15" s="68">
        <f t="shared" si="0"/>
        <v>326176.62349999987</v>
      </c>
    </row>
    <row r="16" spans="1:4" s="65" customFormat="1" ht="15.6" x14ac:dyDescent="0.3">
      <c r="A16" s="66" t="s">
        <v>29</v>
      </c>
      <c r="B16" s="67" t="s">
        <v>30</v>
      </c>
      <c r="C16" s="63">
        <f>'On Behalf Payment Totals '!S17</f>
        <v>2299476.8000000003</v>
      </c>
      <c r="D16" s="68">
        <f t="shared" si="0"/>
        <v>114973.84000000003</v>
      </c>
    </row>
    <row r="17" spans="1:4" s="65" customFormat="1" ht="15.6" x14ac:dyDescent="0.3">
      <c r="A17" s="66" t="s">
        <v>31</v>
      </c>
      <c r="B17" s="67" t="s">
        <v>32</v>
      </c>
      <c r="C17" s="63">
        <f>'On Behalf Payment Totals '!S18</f>
        <v>3802260.0899999985</v>
      </c>
      <c r="D17" s="68">
        <f t="shared" si="0"/>
        <v>190113.00449999992</v>
      </c>
    </row>
    <row r="18" spans="1:4" s="65" customFormat="1" ht="15.6" x14ac:dyDescent="0.3">
      <c r="A18" s="66" t="s">
        <v>33</v>
      </c>
      <c r="B18" s="67" t="s">
        <v>34</v>
      </c>
      <c r="C18" s="63">
        <f>'On Behalf Payment Totals '!S19</f>
        <v>63803256.899999946</v>
      </c>
      <c r="D18" s="68">
        <f t="shared" si="0"/>
        <v>3190162.8449999974</v>
      </c>
    </row>
    <row r="19" spans="1:4" s="65" customFormat="1" ht="15.6" x14ac:dyDescent="0.3">
      <c r="A19" s="66" t="s">
        <v>35</v>
      </c>
      <c r="B19" s="67" t="s">
        <v>36</v>
      </c>
      <c r="C19" s="63">
        <f>'On Behalf Payment Totals '!S20</f>
        <v>7492967.6600000001</v>
      </c>
      <c r="D19" s="68">
        <f t="shared" si="0"/>
        <v>374648.38300000003</v>
      </c>
    </row>
    <row r="20" spans="1:4" s="65" customFormat="1" ht="15.6" x14ac:dyDescent="0.3">
      <c r="A20" s="66" t="s">
        <v>37</v>
      </c>
      <c r="B20" s="67" t="s">
        <v>38</v>
      </c>
      <c r="C20" s="63">
        <f>'On Behalf Payment Totals '!S21</f>
        <v>12855149.1</v>
      </c>
      <c r="D20" s="68">
        <f t="shared" si="0"/>
        <v>642757.45500000007</v>
      </c>
    </row>
    <row r="21" spans="1:4" s="65" customFormat="1" ht="15.6" x14ac:dyDescent="0.3">
      <c r="A21" s="66" t="s">
        <v>39</v>
      </c>
      <c r="B21" s="67" t="s">
        <v>40</v>
      </c>
      <c r="C21" s="63">
        <f>'On Behalf Payment Totals '!S22</f>
        <v>11642342.519999992</v>
      </c>
      <c r="D21" s="68">
        <f t="shared" si="0"/>
        <v>582117.12599999958</v>
      </c>
    </row>
    <row r="22" spans="1:4" s="65" customFormat="1" ht="15.6" x14ac:dyDescent="0.3">
      <c r="A22" s="66" t="s">
        <v>41</v>
      </c>
      <c r="B22" s="67" t="s">
        <v>42</v>
      </c>
      <c r="C22" s="63">
        <f>'On Behalf Payment Totals '!S23</f>
        <v>10466467.74</v>
      </c>
      <c r="D22" s="68">
        <f t="shared" si="0"/>
        <v>523323.38700000005</v>
      </c>
    </row>
    <row r="23" spans="1:4" s="65" customFormat="1" ht="15.6" x14ac:dyDescent="0.3">
      <c r="A23" s="66" t="s">
        <v>43</v>
      </c>
      <c r="B23" s="67" t="s">
        <v>44</v>
      </c>
      <c r="C23" s="63">
        <f>'On Behalf Payment Totals '!S24</f>
        <v>3429468.34</v>
      </c>
      <c r="D23" s="68">
        <f t="shared" si="0"/>
        <v>171473.41700000002</v>
      </c>
    </row>
    <row r="24" spans="1:4" s="65" customFormat="1" ht="15.6" x14ac:dyDescent="0.3">
      <c r="A24" s="66" t="s">
        <v>45</v>
      </c>
      <c r="B24" s="67" t="s">
        <v>46</v>
      </c>
      <c r="C24" s="63">
        <f>'On Behalf Payment Totals '!S25</f>
        <v>4879774.7899999972</v>
      </c>
      <c r="D24" s="68">
        <f t="shared" si="0"/>
        <v>243988.73949999988</v>
      </c>
    </row>
    <row r="25" spans="1:4" s="65" customFormat="1" ht="15.6" x14ac:dyDescent="0.3">
      <c r="A25" s="66" t="s">
        <v>47</v>
      </c>
      <c r="B25" s="67" t="s">
        <v>48</v>
      </c>
      <c r="C25" s="63">
        <f>'On Behalf Payment Totals '!S26</f>
        <v>8596980.0399999972</v>
      </c>
      <c r="D25" s="68">
        <f t="shared" si="0"/>
        <v>429849.00199999986</v>
      </c>
    </row>
    <row r="26" spans="1:4" s="65" customFormat="1" ht="15.6" x14ac:dyDescent="0.3">
      <c r="A26" s="66" t="s">
        <v>49</v>
      </c>
      <c r="B26" s="67" t="s">
        <v>50</v>
      </c>
      <c r="C26" s="63">
        <f>'On Behalf Payment Totals '!S27</f>
        <v>35088227.630000092</v>
      </c>
      <c r="D26" s="68">
        <f t="shared" si="0"/>
        <v>1754411.3815000048</v>
      </c>
    </row>
    <row r="27" spans="1:4" s="65" customFormat="1" ht="15.6" x14ac:dyDescent="0.3">
      <c r="A27" s="66" t="s">
        <v>51</v>
      </c>
      <c r="B27" s="67" t="s">
        <v>52</v>
      </c>
      <c r="C27" s="63">
        <f>'On Behalf Payment Totals '!S28</f>
        <v>1716512.9000000001</v>
      </c>
      <c r="D27" s="68">
        <f t="shared" si="0"/>
        <v>85825.645000000019</v>
      </c>
    </row>
    <row r="28" spans="1:4" s="65" customFormat="1" ht="15.6" x14ac:dyDescent="0.3">
      <c r="A28" s="66" t="s">
        <v>53</v>
      </c>
      <c r="B28" s="67" t="s">
        <v>54</v>
      </c>
      <c r="C28" s="63">
        <f>'On Behalf Payment Totals '!S29</f>
        <v>6526826.3999999985</v>
      </c>
      <c r="D28" s="68">
        <f t="shared" si="0"/>
        <v>326341.31999999995</v>
      </c>
    </row>
    <row r="29" spans="1:4" s="65" customFormat="1" ht="15.6" x14ac:dyDescent="0.3">
      <c r="A29" s="66" t="s">
        <v>55</v>
      </c>
      <c r="B29" s="67" t="s">
        <v>56</v>
      </c>
      <c r="C29" s="63">
        <f>'On Behalf Payment Totals '!S30</f>
        <v>4861180.2799999984</v>
      </c>
      <c r="D29" s="68">
        <f t="shared" si="0"/>
        <v>243059.01399999994</v>
      </c>
    </row>
    <row r="30" spans="1:4" s="65" customFormat="1" ht="15.6" x14ac:dyDescent="0.3">
      <c r="A30" s="66" t="s">
        <v>57</v>
      </c>
      <c r="B30" s="67" t="s">
        <v>58</v>
      </c>
      <c r="C30" s="63">
        <f>'On Behalf Payment Totals '!S31</f>
        <v>9017944.5599999968</v>
      </c>
      <c r="D30" s="68">
        <f t="shared" si="0"/>
        <v>450897.22799999989</v>
      </c>
    </row>
    <row r="31" spans="1:4" s="65" customFormat="1" ht="15.6" x14ac:dyDescent="0.3">
      <c r="A31" s="66" t="s">
        <v>59</v>
      </c>
      <c r="B31" s="67" t="s">
        <v>60</v>
      </c>
      <c r="C31" s="63">
        <f>'On Behalf Payment Totals '!S32</f>
        <v>15872433.250000004</v>
      </c>
      <c r="D31" s="68">
        <f t="shared" si="0"/>
        <v>793621.66250000021</v>
      </c>
    </row>
    <row r="32" spans="1:4" s="65" customFormat="1" ht="15.6" x14ac:dyDescent="0.3">
      <c r="A32" s="66" t="s">
        <v>61</v>
      </c>
      <c r="B32" s="67" t="s">
        <v>62</v>
      </c>
      <c r="C32" s="63">
        <f>'On Behalf Payment Totals '!S33</f>
        <v>4132565.8199999994</v>
      </c>
      <c r="D32" s="68">
        <f t="shared" si="0"/>
        <v>206628.29099999997</v>
      </c>
    </row>
    <row r="33" spans="1:4" s="65" customFormat="1" ht="15.6" x14ac:dyDescent="0.3">
      <c r="A33" s="66" t="s">
        <v>63</v>
      </c>
      <c r="B33" s="67" t="s">
        <v>64</v>
      </c>
      <c r="C33" s="63">
        <f>'On Behalf Payment Totals '!S34</f>
        <v>2995919.5300000003</v>
      </c>
      <c r="D33" s="68">
        <f t="shared" si="0"/>
        <v>149795.97650000002</v>
      </c>
    </row>
    <row r="34" spans="1:4" s="65" customFormat="1" ht="15.6" x14ac:dyDescent="0.3">
      <c r="A34" s="66" t="s">
        <v>65</v>
      </c>
      <c r="B34" s="67" t="s">
        <v>66</v>
      </c>
      <c r="C34" s="63">
        <f>'On Behalf Payment Totals '!S35</f>
        <v>5776450.0899999961</v>
      </c>
      <c r="D34" s="68">
        <f t="shared" si="0"/>
        <v>288822.50449999981</v>
      </c>
    </row>
    <row r="35" spans="1:4" s="65" customFormat="1" ht="15.6" x14ac:dyDescent="0.3">
      <c r="A35" s="66" t="s">
        <v>67</v>
      </c>
      <c r="B35" s="67" t="s">
        <v>68</v>
      </c>
      <c r="C35" s="63">
        <f>'On Behalf Payment Totals '!S36</f>
        <v>11768299.429999996</v>
      </c>
      <c r="D35" s="68">
        <f t="shared" si="0"/>
        <v>588414.97149999987</v>
      </c>
    </row>
    <row r="36" spans="1:4" s="65" customFormat="1" ht="15.6" x14ac:dyDescent="0.3">
      <c r="A36" s="66" t="s">
        <v>69</v>
      </c>
      <c r="B36" s="67" t="s">
        <v>70</v>
      </c>
      <c r="C36" s="63">
        <f>'On Behalf Payment Totals '!S37</f>
        <v>6806384.6299999962</v>
      </c>
      <c r="D36" s="68">
        <f t="shared" si="0"/>
        <v>340319.23149999982</v>
      </c>
    </row>
    <row r="37" spans="1:4" s="65" customFormat="1" ht="15.6" x14ac:dyDescent="0.3">
      <c r="A37" s="66" t="s">
        <v>71</v>
      </c>
      <c r="B37" s="67" t="s">
        <v>72</v>
      </c>
      <c r="C37" s="63">
        <f>'On Behalf Payment Totals '!S38</f>
        <v>2296564.9199999995</v>
      </c>
      <c r="D37" s="68">
        <f t="shared" si="0"/>
        <v>114828.24599999998</v>
      </c>
    </row>
    <row r="38" spans="1:4" s="65" customFormat="1" ht="15.6" x14ac:dyDescent="0.3">
      <c r="A38" s="66" t="s">
        <v>73</v>
      </c>
      <c r="B38" s="67" t="s">
        <v>74</v>
      </c>
      <c r="C38" s="63">
        <f>'On Behalf Payment Totals '!S39</f>
        <v>20939499.440000072</v>
      </c>
      <c r="D38" s="68">
        <f t="shared" si="0"/>
        <v>1046974.9720000037</v>
      </c>
    </row>
    <row r="39" spans="1:4" s="65" customFormat="1" ht="15.6" x14ac:dyDescent="0.3">
      <c r="A39" s="66" t="s">
        <v>75</v>
      </c>
      <c r="B39" s="67" t="s">
        <v>76</v>
      </c>
      <c r="C39" s="63">
        <f>'On Behalf Payment Totals '!S40</f>
        <v>16078110.790000005</v>
      </c>
      <c r="D39" s="68">
        <f t="shared" si="0"/>
        <v>803905.5395000003</v>
      </c>
    </row>
    <row r="40" spans="1:4" s="65" customFormat="1" ht="15.6" x14ac:dyDescent="0.3">
      <c r="A40" s="66" t="s">
        <v>77</v>
      </c>
      <c r="B40" s="67" t="s">
        <v>78</v>
      </c>
      <c r="C40" s="63">
        <f>'On Behalf Payment Totals '!S41</f>
        <v>8493643.8399999961</v>
      </c>
      <c r="D40" s="68">
        <f t="shared" si="0"/>
        <v>424682.19199999981</v>
      </c>
    </row>
    <row r="41" spans="1:4" s="65" customFormat="1" ht="15.6" x14ac:dyDescent="0.3">
      <c r="A41" s="66" t="s">
        <v>79</v>
      </c>
      <c r="B41" s="67" t="s">
        <v>80</v>
      </c>
      <c r="C41" s="63">
        <f>'On Behalf Payment Totals '!S42</f>
        <v>4433000.7299999986</v>
      </c>
      <c r="D41" s="68">
        <f t="shared" si="0"/>
        <v>221650.03649999993</v>
      </c>
    </row>
    <row r="42" spans="1:4" s="65" customFormat="1" ht="15.6" x14ac:dyDescent="0.3">
      <c r="A42" s="66" t="s">
        <v>81</v>
      </c>
      <c r="B42" s="67" t="s">
        <v>82</v>
      </c>
      <c r="C42" s="63">
        <f>'On Behalf Payment Totals '!S43</f>
        <v>1419326.4300000002</v>
      </c>
      <c r="D42" s="68">
        <f t="shared" si="0"/>
        <v>70966.321500000005</v>
      </c>
    </row>
    <row r="43" spans="1:4" s="65" customFormat="1" ht="15.6" x14ac:dyDescent="0.3">
      <c r="A43" s="66" t="s">
        <v>83</v>
      </c>
      <c r="B43" s="67" t="s">
        <v>84</v>
      </c>
      <c r="C43" s="63">
        <f>'On Behalf Payment Totals '!S44</f>
        <v>9938015.049999997</v>
      </c>
      <c r="D43" s="68">
        <f t="shared" si="0"/>
        <v>496900.75249999989</v>
      </c>
    </row>
    <row r="44" spans="1:4" s="65" customFormat="1" ht="15.6" x14ac:dyDescent="0.3">
      <c r="A44" s="66" t="s">
        <v>85</v>
      </c>
      <c r="B44" s="67" t="s">
        <v>86</v>
      </c>
      <c r="C44" s="63">
        <f>'On Behalf Payment Totals '!S45</f>
        <v>11867401.889999999</v>
      </c>
      <c r="D44" s="68">
        <f t="shared" si="0"/>
        <v>593370.09450000001</v>
      </c>
    </row>
    <row r="45" spans="1:4" s="65" customFormat="1" ht="15.6" x14ac:dyDescent="0.3">
      <c r="A45" s="66" t="s">
        <v>87</v>
      </c>
      <c r="B45" s="67" t="s">
        <v>88</v>
      </c>
      <c r="C45" s="63">
        <f>'On Behalf Payment Totals '!S46</f>
        <v>3983822.7299999986</v>
      </c>
      <c r="D45" s="68">
        <f t="shared" si="0"/>
        <v>199191.13649999994</v>
      </c>
    </row>
    <row r="46" spans="1:4" s="65" customFormat="1" ht="15.6" x14ac:dyDescent="0.3">
      <c r="A46" s="66" t="s">
        <v>89</v>
      </c>
      <c r="B46" s="67" t="s">
        <v>90</v>
      </c>
      <c r="C46" s="63">
        <f>'On Behalf Payment Totals '!S47</f>
        <v>2746936.21</v>
      </c>
      <c r="D46" s="68">
        <f t="shared" si="0"/>
        <v>137346.81049999999</v>
      </c>
    </row>
    <row r="47" spans="1:4" s="65" customFormat="1" ht="15.6" x14ac:dyDescent="0.3">
      <c r="A47" s="66" t="s">
        <v>91</v>
      </c>
      <c r="B47" s="67" t="s">
        <v>92</v>
      </c>
      <c r="C47" s="63">
        <f>'On Behalf Payment Totals '!S48</f>
        <v>6683172.4199999981</v>
      </c>
      <c r="D47" s="68">
        <f t="shared" si="0"/>
        <v>334158.62099999993</v>
      </c>
    </row>
    <row r="48" spans="1:4" s="65" customFormat="1" ht="15.6" x14ac:dyDescent="0.3">
      <c r="A48" s="66" t="s">
        <v>93</v>
      </c>
      <c r="B48" s="67" t="s">
        <v>94</v>
      </c>
      <c r="C48" s="63">
        <f>'On Behalf Payment Totals '!S49</f>
        <v>32796467.050000053</v>
      </c>
      <c r="D48" s="68">
        <f t="shared" si="0"/>
        <v>1639823.3525000028</v>
      </c>
    </row>
    <row r="49" spans="1:4" s="65" customFormat="1" ht="15.6" x14ac:dyDescent="0.3">
      <c r="A49" s="66" t="s">
        <v>95</v>
      </c>
      <c r="B49" s="67" t="s">
        <v>96</v>
      </c>
      <c r="C49" s="63">
        <f>'On Behalf Payment Totals '!S50</f>
        <v>1909692.67</v>
      </c>
      <c r="D49" s="68">
        <f t="shared" si="0"/>
        <v>95484.633499999996</v>
      </c>
    </row>
    <row r="50" spans="1:4" s="65" customFormat="1" ht="15.6" x14ac:dyDescent="0.3">
      <c r="A50" s="66" t="s">
        <v>97</v>
      </c>
      <c r="B50" s="67" t="s">
        <v>98</v>
      </c>
      <c r="C50" s="63">
        <f>'On Behalf Payment Totals '!S51</f>
        <v>2846755.8700000006</v>
      </c>
      <c r="D50" s="68">
        <f t="shared" si="0"/>
        <v>142337.79350000003</v>
      </c>
    </row>
    <row r="51" spans="1:4" s="65" customFormat="1" ht="15.6" x14ac:dyDescent="0.3">
      <c r="A51" s="66" t="s">
        <v>99</v>
      </c>
      <c r="B51" s="67" t="s">
        <v>100</v>
      </c>
      <c r="C51" s="63">
        <f>'On Behalf Payment Totals '!S52</f>
        <v>1586086.25</v>
      </c>
      <c r="D51" s="68">
        <f t="shared" si="0"/>
        <v>79304.3125</v>
      </c>
    </row>
    <row r="52" spans="1:4" s="65" customFormat="1" ht="15.6" x14ac:dyDescent="0.3">
      <c r="A52" s="66" t="s">
        <v>101</v>
      </c>
      <c r="B52" s="67" t="s">
        <v>102</v>
      </c>
      <c r="C52" s="63">
        <f>'On Behalf Payment Totals '!S53</f>
        <v>5750015.3699999973</v>
      </c>
      <c r="D52" s="68">
        <f t="shared" si="0"/>
        <v>287500.76849999989</v>
      </c>
    </row>
    <row r="53" spans="1:4" s="65" customFormat="1" ht="15.6" x14ac:dyDescent="0.3">
      <c r="A53" s="66" t="s">
        <v>103</v>
      </c>
      <c r="B53" s="67" t="s">
        <v>104</v>
      </c>
      <c r="C53" s="63">
        <f>'On Behalf Payment Totals '!S54</f>
        <v>6991864.4899999984</v>
      </c>
      <c r="D53" s="68">
        <f t="shared" si="0"/>
        <v>349593.22449999995</v>
      </c>
    </row>
    <row r="54" spans="1:4" s="65" customFormat="1" ht="15.6" x14ac:dyDescent="0.3">
      <c r="A54" s="66" t="s">
        <v>105</v>
      </c>
      <c r="B54" s="67" t="s">
        <v>106</v>
      </c>
      <c r="C54" s="63">
        <f>'On Behalf Payment Totals '!S55</f>
        <v>3355989.7399999988</v>
      </c>
      <c r="D54" s="68">
        <f t="shared" si="0"/>
        <v>167799.48699999996</v>
      </c>
    </row>
    <row r="55" spans="1:4" s="65" customFormat="1" ht="15.6" x14ac:dyDescent="0.3">
      <c r="A55" s="66" t="s">
        <v>107</v>
      </c>
      <c r="B55" s="67" t="s">
        <v>108</v>
      </c>
      <c r="C55" s="63">
        <f>'On Behalf Payment Totals '!S56</f>
        <v>2669804.1800000002</v>
      </c>
      <c r="D55" s="68">
        <f t="shared" si="0"/>
        <v>133490.209</v>
      </c>
    </row>
    <row r="56" spans="1:4" s="65" customFormat="1" ht="15.6" x14ac:dyDescent="0.3">
      <c r="A56" s="66" t="s">
        <v>109</v>
      </c>
      <c r="B56" s="67" t="s">
        <v>110</v>
      </c>
      <c r="C56" s="63">
        <f>'On Behalf Payment Totals '!S57</f>
        <v>8305817.8799999962</v>
      </c>
      <c r="D56" s="68">
        <f t="shared" si="0"/>
        <v>415290.89399999985</v>
      </c>
    </row>
    <row r="57" spans="1:4" s="65" customFormat="1" ht="15.6" x14ac:dyDescent="0.3">
      <c r="A57" s="66" t="s">
        <v>111</v>
      </c>
      <c r="B57" s="67" t="s">
        <v>112</v>
      </c>
      <c r="C57" s="63">
        <f>'On Behalf Payment Totals '!S58</f>
        <v>6747375.6599999983</v>
      </c>
      <c r="D57" s="68">
        <f t="shared" si="0"/>
        <v>337368.78299999994</v>
      </c>
    </row>
    <row r="58" spans="1:4" s="65" customFormat="1" ht="15.6" x14ac:dyDescent="0.3">
      <c r="A58" s="66" t="s">
        <v>113</v>
      </c>
      <c r="B58" s="67" t="s">
        <v>114</v>
      </c>
      <c r="C58" s="63">
        <f>'On Behalf Payment Totals '!S59</f>
        <v>1977025.7</v>
      </c>
      <c r="D58" s="68">
        <f t="shared" si="0"/>
        <v>98851.285000000003</v>
      </c>
    </row>
    <row r="59" spans="1:4" s="65" customFormat="1" ht="15.6" x14ac:dyDescent="0.3">
      <c r="A59" s="66" t="s">
        <v>115</v>
      </c>
      <c r="B59" s="67" t="s">
        <v>116</v>
      </c>
      <c r="C59" s="63">
        <f>'On Behalf Payment Totals '!S60</f>
        <v>159706597.30999899</v>
      </c>
      <c r="D59" s="68">
        <f t="shared" si="0"/>
        <v>7985329.86549995</v>
      </c>
    </row>
    <row r="60" spans="1:4" s="65" customFormat="1" ht="15.6" x14ac:dyDescent="0.3">
      <c r="A60" s="66" t="s">
        <v>117</v>
      </c>
      <c r="B60" s="67" t="s">
        <v>118</v>
      </c>
      <c r="C60" s="63">
        <f>'On Behalf Payment Totals '!S61</f>
        <v>7070784.1999999983</v>
      </c>
      <c r="D60" s="68">
        <f t="shared" si="0"/>
        <v>353539.20999999996</v>
      </c>
    </row>
    <row r="61" spans="1:4" s="65" customFormat="1" ht="15.6" x14ac:dyDescent="0.3">
      <c r="A61" s="66" t="s">
        <v>119</v>
      </c>
      <c r="B61" s="67" t="s">
        <v>120</v>
      </c>
      <c r="C61" s="63">
        <f>'On Behalf Payment Totals '!S62</f>
        <v>13881477.88000001</v>
      </c>
      <c r="D61" s="68">
        <f t="shared" si="0"/>
        <v>694073.89400000055</v>
      </c>
    </row>
    <row r="62" spans="1:4" s="65" customFormat="1" ht="15.6" x14ac:dyDescent="0.3">
      <c r="A62" s="66" t="s">
        <v>121</v>
      </c>
      <c r="B62" s="67" t="s">
        <v>122</v>
      </c>
      <c r="C62" s="63">
        <f>'On Behalf Payment Totals '!S63</f>
        <v>12385295.959999999</v>
      </c>
      <c r="D62" s="68">
        <f t="shared" si="0"/>
        <v>619264.79799999995</v>
      </c>
    </row>
    <row r="63" spans="1:4" s="65" customFormat="1" ht="15.6" x14ac:dyDescent="0.3">
      <c r="A63" s="66" t="s">
        <v>123</v>
      </c>
      <c r="B63" s="67" t="s">
        <v>124</v>
      </c>
      <c r="C63" s="63">
        <f>'On Behalf Payment Totals '!S64</f>
        <v>2985309.9099999992</v>
      </c>
      <c r="D63" s="68">
        <f t="shared" si="0"/>
        <v>149265.49549999996</v>
      </c>
    </row>
    <row r="64" spans="1:4" s="65" customFormat="1" ht="15.6" x14ac:dyDescent="0.3">
      <c r="A64" s="66" t="s">
        <v>125</v>
      </c>
      <c r="B64" s="67" t="s">
        <v>126</v>
      </c>
      <c r="C64" s="63">
        <f>'On Behalf Payment Totals '!S65</f>
        <v>19768370.000000037</v>
      </c>
      <c r="D64" s="68">
        <f t="shared" si="0"/>
        <v>988418.50000000186</v>
      </c>
    </row>
    <row r="65" spans="1:4" s="65" customFormat="1" ht="15.6" x14ac:dyDescent="0.3">
      <c r="A65" s="66" t="s">
        <v>127</v>
      </c>
      <c r="B65" s="67" t="s">
        <v>128</v>
      </c>
      <c r="C65" s="63">
        <f>'On Behalf Payment Totals '!S66</f>
        <v>1906577.36</v>
      </c>
      <c r="D65" s="68">
        <f t="shared" si="0"/>
        <v>95328.868000000017</v>
      </c>
    </row>
    <row r="66" spans="1:4" s="65" customFormat="1" ht="15.6" x14ac:dyDescent="0.3">
      <c r="A66" s="66" t="s">
        <v>129</v>
      </c>
      <c r="B66" s="67" t="s">
        <v>130</v>
      </c>
      <c r="C66" s="63">
        <f>'On Behalf Payment Totals '!S67</f>
        <v>1260010.9500000002</v>
      </c>
      <c r="D66" s="68">
        <f t="shared" si="0"/>
        <v>63000.547500000015</v>
      </c>
    </row>
    <row r="67" spans="1:4" s="65" customFormat="1" ht="15.6" x14ac:dyDescent="0.3">
      <c r="A67" s="66" t="s">
        <v>131</v>
      </c>
      <c r="B67" s="67" t="s">
        <v>132</v>
      </c>
      <c r="C67" s="63">
        <f>'On Behalf Payment Totals '!S68</f>
        <v>4436246.5699999994</v>
      </c>
      <c r="D67" s="68">
        <f t="shared" si="0"/>
        <v>221812.32849999997</v>
      </c>
    </row>
    <row r="68" spans="1:4" s="65" customFormat="1" ht="15.6" x14ac:dyDescent="0.3">
      <c r="A68" s="66" t="s">
        <v>133</v>
      </c>
      <c r="B68" s="67" t="s">
        <v>134</v>
      </c>
      <c r="C68" s="63">
        <f>'On Behalf Payment Totals '!S69</f>
        <v>7333733.9299999988</v>
      </c>
      <c r="D68" s="68">
        <f t="shared" ref="D68:D131" si="1">C68*5%</f>
        <v>366686.69649999996</v>
      </c>
    </row>
    <row r="69" spans="1:4" s="65" customFormat="1" ht="15.6" x14ac:dyDescent="0.3">
      <c r="A69" s="66" t="s">
        <v>135</v>
      </c>
      <c r="B69" s="67" t="s">
        <v>136</v>
      </c>
      <c r="C69" s="63">
        <f>'On Behalf Payment Totals '!S70</f>
        <v>7439763.7199999969</v>
      </c>
      <c r="D69" s="68">
        <f t="shared" si="1"/>
        <v>371988.18599999987</v>
      </c>
    </row>
    <row r="70" spans="1:4" s="65" customFormat="1" ht="15.6" x14ac:dyDescent="0.3">
      <c r="A70" s="66" t="s">
        <v>137</v>
      </c>
      <c r="B70" s="67" t="s">
        <v>138</v>
      </c>
      <c r="C70" s="63">
        <f>'On Behalf Payment Totals '!S71</f>
        <v>9505610.6399999987</v>
      </c>
      <c r="D70" s="68">
        <f t="shared" si="1"/>
        <v>475280.53199999995</v>
      </c>
    </row>
    <row r="71" spans="1:4" s="65" customFormat="1" ht="15.6" x14ac:dyDescent="0.3">
      <c r="A71" s="66" t="s">
        <v>139</v>
      </c>
      <c r="B71" s="67" t="s">
        <v>140</v>
      </c>
      <c r="C71" s="63">
        <f>'On Behalf Payment Totals '!S72</f>
        <v>12591586.479999995</v>
      </c>
      <c r="D71" s="68">
        <f t="shared" si="1"/>
        <v>629579.32399999979</v>
      </c>
    </row>
    <row r="72" spans="1:4" s="65" customFormat="1" ht="15.6" x14ac:dyDescent="0.3">
      <c r="A72" s="66" t="s">
        <v>141</v>
      </c>
      <c r="B72" s="67" t="s">
        <v>142</v>
      </c>
      <c r="C72" s="63">
        <f>'On Behalf Payment Totals '!S73</f>
        <v>10889041.879999997</v>
      </c>
      <c r="D72" s="68">
        <f t="shared" si="1"/>
        <v>544452.09399999992</v>
      </c>
    </row>
    <row r="73" spans="1:4" s="65" customFormat="1" ht="15.6" x14ac:dyDescent="0.3">
      <c r="A73" s="66" t="s">
        <v>143</v>
      </c>
      <c r="B73" s="67" t="s">
        <v>144</v>
      </c>
      <c r="C73" s="63">
        <f>'On Behalf Payment Totals '!S74</f>
        <v>6370708.2899999972</v>
      </c>
      <c r="D73" s="68">
        <f t="shared" si="1"/>
        <v>318535.4144999999</v>
      </c>
    </row>
    <row r="74" spans="1:4" s="65" customFormat="1" ht="15.6" x14ac:dyDescent="0.3">
      <c r="A74" s="66" t="s">
        <v>145</v>
      </c>
      <c r="B74" s="67" t="s">
        <v>146</v>
      </c>
      <c r="C74" s="63">
        <f>'On Behalf Payment Totals '!S75</f>
        <v>8042942.099999995</v>
      </c>
      <c r="D74" s="68">
        <f t="shared" si="1"/>
        <v>402147.10499999975</v>
      </c>
    </row>
    <row r="75" spans="1:4" s="65" customFormat="1" ht="15.6" x14ac:dyDescent="0.3">
      <c r="A75" s="66" t="s">
        <v>147</v>
      </c>
      <c r="B75" s="67" t="s">
        <v>148</v>
      </c>
      <c r="C75" s="63">
        <f>'On Behalf Payment Totals '!S76</f>
        <v>5554672.1399999997</v>
      </c>
      <c r="D75" s="68">
        <f t="shared" si="1"/>
        <v>277733.60700000002</v>
      </c>
    </row>
    <row r="76" spans="1:4" s="65" customFormat="1" ht="15.6" x14ac:dyDescent="0.3">
      <c r="A76" s="66" t="s">
        <v>149</v>
      </c>
      <c r="B76" s="67" t="s">
        <v>150</v>
      </c>
      <c r="C76" s="63">
        <f>'On Behalf Payment Totals '!S77</f>
        <v>42023206.780000068</v>
      </c>
      <c r="D76" s="68">
        <f t="shared" si="1"/>
        <v>2101160.3390000034</v>
      </c>
    </row>
    <row r="77" spans="1:4" s="65" customFormat="1" ht="15.6" x14ac:dyDescent="0.3">
      <c r="A77" s="66" t="s">
        <v>151</v>
      </c>
      <c r="B77" s="67" t="s">
        <v>152</v>
      </c>
      <c r="C77" s="63">
        <f>'On Behalf Payment Totals '!S78</f>
        <v>10841694.349999998</v>
      </c>
      <c r="D77" s="68">
        <f t="shared" si="1"/>
        <v>542084.71749999991</v>
      </c>
    </row>
    <row r="78" spans="1:4" s="65" customFormat="1" ht="15.6" x14ac:dyDescent="0.3">
      <c r="A78" s="66" t="s">
        <v>153</v>
      </c>
      <c r="B78" s="67" t="s">
        <v>154</v>
      </c>
      <c r="C78" s="63">
        <f>'On Behalf Payment Totals '!S79</f>
        <v>2377044.8600000003</v>
      </c>
      <c r="D78" s="68">
        <f t="shared" si="1"/>
        <v>118852.24300000002</v>
      </c>
    </row>
    <row r="79" spans="1:4" s="65" customFormat="1" ht="15.6" x14ac:dyDescent="0.3">
      <c r="A79" s="66" t="s">
        <v>155</v>
      </c>
      <c r="B79" s="67" t="s">
        <v>156</v>
      </c>
      <c r="C79" s="63">
        <f>'On Behalf Payment Totals '!S80</f>
        <v>8232697.6299999971</v>
      </c>
      <c r="D79" s="68">
        <f t="shared" si="1"/>
        <v>411634.8814999999</v>
      </c>
    </row>
    <row r="80" spans="1:4" s="65" customFormat="1" ht="15.6" x14ac:dyDescent="0.3">
      <c r="A80" s="66" t="s">
        <v>157</v>
      </c>
      <c r="B80" s="67" t="s">
        <v>158</v>
      </c>
      <c r="C80" s="63">
        <f>'On Behalf Payment Totals '!S81</f>
        <v>9282613.3599999975</v>
      </c>
      <c r="D80" s="68">
        <f t="shared" si="1"/>
        <v>464130.66799999989</v>
      </c>
    </row>
    <row r="81" spans="1:4" s="65" customFormat="1" ht="15.6" x14ac:dyDescent="0.3">
      <c r="A81" s="66" t="s">
        <v>159</v>
      </c>
      <c r="B81" s="67" t="s">
        <v>160</v>
      </c>
      <c r="C81" s="63">
        <f>'On Behalf Payment Totals '!S82</f>
        <v>3190924.4999999995</v>
      </c>
      <c r="D81" s="68">
        <f t="shared" si="1"/>
        <v>159546.22499999998</v>
      </c>
    </row>
    <row r="82" spans="1:4" s="65" customFormat="1" ht="15.6" x14ac:dyDescent="0.3">
      <c r="A82" s="66" t="s">
        <v>161</v>
      </c>
      <c r="B82" s="67" t="s">
        <v>162</v>
      </c>
      <c r="C82" s="63">
        <f>'On Behalf Payment Totals '!S83</f>
        <v>20157546.930000052</v>
      </c>
      <c r="D82" s="68">
        <f t="shared" si="1"/>
        <v>1007877.3465000027</v>
      </c>
    </row>
    <row r="83" spans="1:4" s="65" customFormat="1" ht="15.6" x14ac:dyDescent="0.3">
      <c r="A83" s="66" t="s">
        <v>163</v>
      </c>
      <c r="B83" s="67" t="s">
        <v>164</v>
      </c>
      <c r="C83" s="63">
        <f>'On Behalf Payment Totals '!S84</f>
        <v>6331287.7799999975</v>
      </c>
      <c r="D83" s="68">
        <f t="shared" si="1"/>
        <v>316564.38899999991</v>
      </c>
    </row>
    <row r="84" spans="1:4" s="65" customFormat="1" ht="15.6" x14ac:dyDescent="0.3">
      <c r="A84" s="66" t="s">
        <v>165</v>
      </c>
      <c r="B84" s="67" t="s">
        <v>166</v>
      </c>
      <c r="C84" s="63">
        <f>'On Behalf Payment Totals '!S85</f>
        <v>2690740.79</v>
      </c>
      <c r="D84" s="68">
        <f t="shared" si="1"/>
        <v>134537.03950000001</v>
      </c>
    </row>
    <row r="85" spans="1:4" s="65" customFormat="1" ht="15.6" x14ac:dyDescent="0.3">
      <c r="A85" s="66" t="s">
        <v>167</v>
      </c>
      <c r="B85" s="67" t="s">
        <v>168</v>
      </c>
      <c r="C85" s="63">
        <f>'On Behalf Payment Totals '!S86</f>
        <v>18646157.06000004</v>
      </c>
      <c r="D85" s="68">
        <f t="shared" si="1"/>
        <v>932307.85300000198</v>
      </c>
    </row>
    <row r="86" spans="1:4" s="65" customFormat="1" ht="15.6" x14ac:dyDescent="0.3">
      <c r="A86" s="66" t="s">
        <v>169</v>
      </c>
      <c r="B86" s="67" t="s">
        <v>170</v>
      </c>
      <c r="C86" s="63">
        <f>'On Behalf Payment Totals '!S87</f>
        <v>6183000.6699999971</v>
      </c>
      <c r="D86" s="68">
        <f t="shared" si="1"/>
        <v>309150.03349999984</v>
      </c>
    </row>
    <row r="87" spans="1:4" s="65" customFormat="1" ht="15.6" x14ac:dyDescent="0.3">
      <c r="A87" s="66" t="s">
        <v>171</v>
      </c>
      <c r="B87" s="67" t="s">
        <v>172</v>
      </c>
      <c r="C87" s="63">
        <f>'On Behalf Payment Totals '!S88</f>
        <v>1017724.6200000002</v>
      </c>
      <c r="D87" s="68">
        <f t="shared" si="1"/>
        <v>50886.231000000014</v>
      </c>
    </row>
    <row r="88" spans="1:4" s="65" customFormat="1" ht="15.6" x14ac:dyDescent="0.3">
      <c r="A88" s="66" t="s">
        <v>173</v>
      </c>
      <c r="B88" s="67" t="s">
        <v>174</v>
      </c>
      <c r="C88" s="63">
        <f>'On Behalf Payment Totals '!S89</f>
        <v>358707186.59000522</v>
      </c>
      <c r="D88" s="68">
        <f t="shared" si="1"/>
        <v>17935359.329500262</v>
      </c>
    </row>
    <row r="89" spans="1:4" s="65" customFormat="1" ht="15.6" x14ac:dyDescent="0.3">
      <c r="A89" s="66" t="s">
        <v>175</v>
      </c>
      <c r="B89" s="67" t="s">
        <v>176</v>
      </c>
      <c r="C89" s="63">
        <f>'On Behalf Payment Totals '!S90</f>
        <v>1382113.0900000003</v>
      </c>
      <c r="D89" s="68">
        <f t="shared" si="1"/>
        <v>69105.654500000019</v>
      </c>
    </row>
    <row r="90" spans="1:4" s="65" customFormat="1" ht="15.6" x14ac:dyDescent="0.3">
      <c r="A90" s="66" t="s">
        <v>177</v>
      </c>
      <c r="B90" s="67" t="s">
        <v>178</v>
      </c>
      <c r="C90" s="63">
        <f>'On Behalf Payment Totals '!S91</f>
        <v>25499277.580000084</v>
      </c>
      <c r="D90" s="68">
        <f t="shared" si="1"/>
        <v>1274963.8790000044</v>
      </c>
    </row>
    <row r="91" spans="1:4" s="65" customFormat="1" ht="15.6" x14ac:dyDescent="0.3">
      <c r="A91" s="66" t="s">
        <v>179</v>
      </c>
      <c r="B91" s="67" t="s">
        <v>180</v>
      </c>
      <c r="C91" s="63">
        <f>'On Behalf Payment Totals '!S92</f>
        <v>9820507.2899999972</v>
      </c>
      <c r="D91" s="68">
        <f t="shared" si="1"/>
        <v>491025.36449999991</v>
      </c>
    </row>
    <row r="92" spans="1:4" s="65" customFormat="1" ht="15.6" x14ac:dyDescent="0.3">
      <c r="A92" s="66" t="s">
        <v>181</v>
      </c>
      <c r="B92" s="67" t="s">
        <v>182</v>
      </c>
      <c r="C92" s="63">
        <f>'On Behalf Payment Totals '!S93</f>
        <v>40063113.470000066</v>
      </c>
      <c r="D92" s="68">
        <f t="shared" si="1"/>
        <v>2003155.6735000033</v>
      </c>
    </row>
    <row r="93" spans="1:4" s="65" customFormat="1" ht="15.6" x14ac:dyDescent="0.3">
      <c r="A93" s="66" t="s">
        <v>183</v>
      </c>
      <c r="B93" s="67" t="s">
        <v>184</v>
      </c>
      <c r="C93" s="63">
        <f>'On Behalf Payment Totals '!S94</f>
        <v>6470061.1199999964</v>
      </c>
      <c r="D93" s="68">
        <f t="shared" si="1"/>
        <v>323503.05599999987</v>
      </c>
    </row>
    <row r="94" spans="1:4" s="65" customFormat="1" ht="15.6" x14ac:dyDescent="0.3">
      <c r="A94" s="66" t="s">
        <v>185</v>
      </c>
      <c r="B94" s="67" t="s">
        <v>186</v>
      </c>
      <c r="C94" s="63">
        <f>'On Behalf Payment Totals '!S95</f>
        <v>13399323.040000003</v>
      </c>
      <c r="D94" s="68">
        <f t="shared" si="1"/>
        <v>669966.15200000023</v>
      </c>
    </row>
    <row r="95" spans="1:4" s="65" customFormat="1" ht="15.6" x14ac:dyDescent="0.3">
      <c r="A95" s="66" t="s">
        <v>187</v>
      </c>
      <c r="B95" s="67" t="s">
        <v>188</v>
      </c>
      <c r="C95" s="63">
        <f>'On Behalf Payment Totals '!S96</f>
        <v>7605142.379999999</v>
      </c>
      <c r="D95" s="68">
        <f t="shared" si="1"/>
        <v>380257.11899999995</v>
      </c>
    </row>
    <row r="96" spans="1:4" s="65" customFormat="1" ht="15.6" x14ac:dyDescent="0.3">
      <c r="A96" s="66" t="s">
        <v>189</v>
      </c>
      <c r="B96" s="67" t="s">
        <v>190</v>
      </c>
      <c r="C96" s="63">
        <f>'On Behalf Payment Totals '!S97</f>
        <v>24282731.730000079</v>
      </c>
      <c r="D96" s="68">
        <f t="shared" si="1"/>
        <v>1214136.5865000039</v>
      </c>
    </row>
    <row r="97" spans="1:4" s="65" customFormat="1" ht="15.6" x14ac:dyDescent="0.3">
      <c r="A97" s="66" t="s">
        <v>191</v>
      </c>
      <c r="B97" s="67" t="s">
        <v>192</v>
      </c>
      <c r="C97" s="63">
        <f>'On Behalf Payment Totals '!S98</f>
        <v>7136414.4699999969</v>
      </c>
      <c r="D97" s="68">
        <f t="shared" si="1"/>
        <v>356820.72349999985</v>
      </c>
    </row>
    <row r="98" spans="1:4" s="65" customFormat="1" ht="15.6" x14ac:dyDescent="0.3">
      <c r="A98" s="66" t="s">
        <v>193</v>
      </c>
      <c r="B98" s="67" t="s">
        <v>194</v>
      </c>
      <c r="C98" s="63">
        <f>'On Behalf Payment Totals '!S99</f>
        <v>2230108.1099999994</v>
      </c>
      <c r="D98" s="68">
        <f t="shared" si="1"/>
        <v>111505.40549999998</v>
      </c>
    </row>
    <row r="99" spans="1:4" s="65" customFormat="1" ht="15.6" x14ac:dyDescent="0.3">
      <c r="A99" s="66" t="s">
        <v>195</v>
      </c>
      <c r="B99" s="67" t="s">
        <v>196</v>
      </c>
      <c r="C99" s="63">
        <f>'On Behalf Payment Totals '!S100</f>
        <v>4984398.799999997</v>
      </c>
      <c r="D99" s="68">
        <f t="shared" si="1"/>
        <v>249219.93999999986</v>
      </c>
    </row>
    <row r="100" spans="1:4" s="65" customFormat="1" ht="15.6" x14ac:dyDescent="0.3">
      <c r="A100" s="66" t="s">
        <v>197</v>
      </c>
      <c r="B100" s="67" t="s">
        <v>198</v>
      </c>
      <c r="C100" s="63">
        <f>'On Behalf Payment Totals '!S101</f>
        <v>8648262.3499999959</v>
      </c>
      <c r="D100" s="68">
        <f t="shared" si="1"/>
        <v>432413.11749999982</v>
      </c>
    </row>
    <row r="101" spans="1:4" s="65" customFormat="1" ht="15.6" x14ac:dyDescent="0.3">
      <c r="A101" s="66" t="s">
        <v>199</v>
      </c>
      <c r="B101" s="67" t="s">
        <v>200</v>
      </c>
      <c r="C101" s="63">
        <f>'On Behalf Payment Totals '!S102</f>
        <v>7344106.0699999984</v>
      </c>
      <c r="D101" s="68">
        <f t="shared" si="1"/>
        <v>367205.30349999992</v>
      </c>
    </row>
    <row r="102" spans="1:4" s="65" customFormat="1" ht="15.6" x14ac:dyDescent="0.3">
      <c r="A102" s="66" t="s">
        <v>201</v>
      </c>
      <c r="B102" s="67" t="s">
        <v>202</v>
      </c>
      <c r="C102" s="63">
        <f>'On Behalf Payment Totals '!S103</f>
        <v>7863736.379999998</v>
      </c>
      <c r="D102" s="68">
        <f t="shared" si="1"/>
        <v>393186.8189999999</v>
      </c>
    </row>
    <row r="103" spans="1:4" s="65" customFormat="1" ht="15.6" x14ac:dyDescent="0.3">
      <c r="A103" s="66" t="s">
        <v>203</v>
      </c>
      <c r="B103" s="67" t="s">
        <v>204</v>
      </c>
      <c r="C103" s="63">
        <f>'On Behalf Payment Totals '!S104</f>
        <v>4072403.1799999997</v>
      </c>
      <c r="D103" s="68">
        <f t="shared" si="1"/>
        <v>203620.15899999999</v>
      </c>
    </row>
    <row r="104" spans="1:4" s="65" customFormat="1" ht="15.6" x14ac:dyDescent="0.3">
      <c r="A104" s="66" t="s">
        <v>205</v>
      </c>
      <c r="B104" s="67" t="s">
        <v>206</v>
      </c>
      <c r="C104" s="63">
        <f>'On Behalf Payment Totals '!S105</f>
        <v>9702980.7299999986</v>
      </c>
      <c r="D104" s="68">
        <f t="shared" si="1"/>
        <v>485149.03649999993</v>
      </c>
    </row>
    <row r="105" spans="1:4" s="65" customFormat="1" ht="15.6" x14ac:dyDescent="0.3">
      <c r="A105" s="66" t="s">
        <v>207</v>
      </c>
      <c r="B105" s="67" t="s">
        <v>208</v>
      </c>
      <c r="C105" s="63">
        <f>'On Behalf Payment Totals '!S106</f>
        <v>2835229.6100000003</v>
      </c>
      <c r="D105" s="68">
        <f t="shared" si="1"/>
        <v>141761.48050000003</v>
      </c>
    </row>
    <row r="106" spans="1:4" s="65" customFormat="1" ht="15.6" x14ac:dyDescent="0.3">
      <c r="A106" s="66" t="s">
        <v>209</v>
      </c>
      <c r="B106" s="67" t="s">
        <v>210</v>
      </c>
      <c r="C106" s="63">
        <f>'On Behalf Payment Totals '!S107</f>
        <v>2819311.1599999997</v>
      </c>
      <c r="D106" s="68">
        <f t="shared" si="1"/>
        <v>140965.55799999999</v>
      </c>
    </row>
    <row r="107" spans="1:4" s="65" customFormat="1" ht="15.6" x14ac:dyDescent="0.3">
      <c r="A107" s="66" t="s">
        <v>211</v>
      </c>
      <c r="B107" s="67" t="s">
        <v>212</v>
      </c>
      <c r="C107" s="63">
        <f>'On Behalf Payment Totals '!S108</f>
        <v>29637361.240000099</v>
      </c>
      <c r="D107" s="68">
        <f t="shared" si="1"/>
        <v>1481868.062000005</v>
      </c>
    </row>
    <row r="108" spans="1:4" s="65" customFormat="1" ht="15.6" x14ac:dyDescent="0.3">
      <c r="A108" s="66" t="s">
        <v>213</v>
      </c>
      <c r="B108" s="67" t="s">
        <v>214</v>
      </c>
      <c r="C108" s="63">
        <f>'On Behalf Payment Totals '!S109</f>
        <v>6161582.2499999981</v>
      </c>
      <c r="D108" s="68">
        <f t="shared" si="1"/>
        <v>308079.11249999993</v>
      </c>
    </row>
    <row r="109" spans="1:4" s="65" customFormat="1" ht="15.6" x14ac:dyDescent="0.3">
      <c r="A109" s="66" t="s">
        <v>215</v>
      </c>
      <c r="B109" s="67" t="s">
        <v>216</v>
      </c>
      <c r="C109" s="63">
        <f>'On Behalf Payment Totals '!S110</f>
        <v>9790441.1499999985</v>
      </c>
      <c r="D109" s="68">
        <f t="shared" si="1"/>
        <v>489522.05749999994</v>
      </c>
    </row>
    <row r="110" spans="1:4" s="65" customFormat="1" ht="15.6" x14ac:dyDescent="0.3">
      <c r="A110" s="66" t="s">
        <v>217</v>
      </c>
      <c r="B110" s="67" t="s">
        <v>218</v>
      </c>
      <c r="C110" s="63">
        <f>'On Behalf Payment Totals '!S111</f>
        <v>14490574.349999996</v>
      </c>
      <c r="D110" s="68">
        <f t="shared" si="1"/>
        <v>724528.7174999998</v>
      </c>
    </row>
    <row r="111" spans="1:4" s="65" customFormat="1" ht="15.6" x14ac:dyDescent="0.3">
      <c r="A111" s="66" t="s">
        <v>219</v>
      </c>
      <c r="B111" s="67" t="s">
        <v>220</v>
      </c>
      <c r="C111" s="63">
        <f>'On Behalf Payment Totals '!S112</f>
        <v>5533247.9299999978</v>
      </c>
      <c r="D111" s="68">
        <f t="shared" si="1"/>
        <v>276662.39649999992</v>
      </c>
    </row>
    <row r="112" spans="1:4" s="65" customFormat="1" ht="15.6" x14ac:dyDescent="0.3">
      <c r="A112" s="66" t="s">
        <v>221</v>
      </c>
      <c r="B112" s="67" t="s">
        <v>222</v>
      </c>
      <c r="C112" s="63">
        <f>'On Behalf Payment Totals '!S113</f>
        <v>9181076.7499999963</v>
      </c>
      <c r="D112" s="68">
        <f t="shared" si="1"/>
        <v>459053.83749999985</v>
      </c>
    </row>
    <row r="113" spans="1:4" s="65" customFormat="1" ht="15.6" x14ac:dyDescent="0.3">
      <c r="A113" s="66" t="s">
        <v>223</v>
      </c>
      <c r="B113" s="67" t="s">
        <v>224</v>
      </c>
      <c r="C113" s="63">
        <f>'On Behalf Payment Totals '!S114</f>
        <v>5388202.9299999978</v>
      </c>
      <c r="D113" s="68">
        <f t="shared" si="1"/>
        <v>269410.14649999992</v>
      </c>
    </row>
    <row r="114" spans="1:4" s="65" customFormat="1" ht="15.6" x14ac:dyDescent="0.3">
      <c r="A114" s="66" t="s">
        <v>225</v>
      </c>
      <c r="B114" s="67" t="s">
        <v>226</v>
      </c>
      <c r="C114" s="63">
        <f>'On Behalf Payment Totals '!S115</f>
        <v>20560102.730000045</v>
      </c>
      <c r="D114" s="68">
        <f t="shared" si="1"/>
        <v>1028005.1365000024</v>
      </c>
    </row>
    <row r="115" spans="1:4" s="65" customFormat="1" ht="15.6" x14ac:dyDescent="0.3">
      <c r="A115" s="66" t="s">
        <v>227</v>
      </c>
      <c r="B115" s="67" t="s">
        <v>228</v>
      </c>
      <c r="C115" s="63">
        <f>'On Behalf Payment Totals '!S116</f>
        <v>8147357.8499999978</v>
      </c>
      <c r="D115" s="68">
        <f t="shared" si="1"/>
        <v>407367.8924999999</v>
      </c>
    </row>
    <row r="116" spans="1:4" s="65" customFormat="1" ht="15.6" x14ac:dyDescent="0.3">
      <c r="A116" s="66" t="s">
        <v>229</v>
      </c>
      <c r="B116" s="67" t="s">
        <v>230</v>
      </c>
      <c r="C116" s="63">
        <f>'On Behalf Payment Totals '!S117</f>
        <v>4758466.2299999986</v>
      </c>
      <c r="D116" s="68">
        <f t="shared" si="1"/>
        <v>237923.31149999995</v>
      </c>
    </row>
    <row r="117" spans="1:4" s="65" customFormat="1" ht="15.6" x14ac:dyDescent="0.3">
      <c r="A117" s="66" t="s">
        <v>231</v>
      </c>
      <c r="B117" s="67" t="s">
        <v>232</v>
      </c>
      <c r="C117" s="63">
        <f>'On Behalf Payment Totals '!S118</f>
        <v>11819269.470000003</v>
      </c>
      <c r="D117" s="68">
        <f t="shared" si="1"/>
        <v>590963.4735000002</v>
      </c>
    </row>
    <row r="118" spans="1:4" s="65" customFormat="1" ht="15.6" x14ac:dyDescent="0.3">
      <c r="A118" s="66" t="s">
        <v>233</v>
      </c>
      <c r="B118" s="67" t="s">
        <v>234</v>
      </c>
      <c r="C118" s="63">
        <f>'On Behalf Payment Totals '!S119</f>
        <v>3776509.01</v>
      </c>
      <c r="D118" s="68">
        <f t="shared" si="1"/>
        <v>188825.45050000001</v>
      </c>
    </row>
    <row r="119" spans="1:4" s="65" customFormat="1" ht="15.6" x14ac:dyDescent="0.3">
      <c r="A119" s="66" t="s">
        <v>235</v>
      </c>
      <c r="B119" s="67" t="s">
        <v>236</v>
      </c>
      <c r="C119" s="63">
        <f>'On Behalf Payment Totals '!S120</f>
        <v>8108170.7399999984</v>
      </c>
      <c r="D119" s="68">
        <f t="shared" si="1"/>
        <v>405408.53699999995</v>
      </c>
    </row>
    <row r="120" spans="1:4" s="65" customFormat="1" ht="15.6" x14ac:dyDescent="0.3">
      <c r="A120" s="66" t="s">
        <v>237</v>
      </c>
      <c r="B120" s="67" t="s">
        <v>238</v>
      </c>
      <c r="C120" s="63">
        <f>'On Behalf Payment Totals '!S121</f>
        <v>4169890.1999999979</v>
      </c>
      <c r="D120" s="68">
        <f t="shared" si="1"/>
        <v>208494.50999999989</v>
      </c>
    </row>
    <row r="121" spans="1:4" s="65" customFormat="1" ht="15.6" x14ac:dyDescent="0.3">
      <c r="A121" s="66" t="s">
        <v>239</v>
      </c>
      <c r="B121" s="67" t="s">
        <v>240</v>
      </c>
      <c r="C121" s="63">
        <f>'On Behalf Payment Totals '!S122</f>
        <v>3140126.419999999</v>
      </c>
      <c r="D121" s="68">
        <f t="shared" si="1"/>
        <v>157006.32099999997</v>
      </c>
    </row>
    <row r="122" spans="1:4" s="65" customFormat="1" ht="15.6" x14ac:dyDescent="0.3">
      <c r="A122" s="66" t="s">
        <v>241</v>
      </c>
      <c r="B122" s="67" t="s">
        <v>242</v>
      </c>
      <c r="C122" s="63">
        <f>'On Behalf Payment Totals '!S123</f>
        <v>6122432.1899999976</v>
      </c>
      <c r="D122" s="68">
        <f t="shared" si="1"/>
        <v>306121.6094999999</v>
      </c>
    </row>
    <row r="123" spans="1:4" s="65" customFormat="1" ht="15.6" x14ac:dyDescent="0.3">
      <c r="A123" s="66" t="s">
        <v>243</v>
      </c>
      <c r="B123" s="67" t="s">
        <v>244</v>
      </c>
      <c r="C123" s="63">
        <f>'On Behalf Payment Totals '!S124</f>
        <v>10511627.909999996</v>
      </c>
      <c r="D123" s="68">
        <f t="shared" si="1"/>
        <v>525581.39549999987</v>
      </c>
    </row>
    <row r="124" spans="1:4" s="65" customFormat="1" ht="15.6" x14ac:dyDescent="0.3">
      <c r="A124" s="66" t="s">
        <v>245</v>
      </c>
      <c r="B124" s="67" t="s">
        <v>246</v>
      </c>
      <c r="C124" s="63">
        <f>'On Behalf Payment Totals '!S125</f>
        <v>7749727.6399999987</v>
      </c>
      <c r="D124" s="68">
        <f t="shared" si="1"/>
        <v>387486.38199999998</v>
      </c>
    </row>
    <row r="125" spans="1:4" s="65" customFormat="1" ht="15.6" x14ac:dyDescent="0.3">
      <c r="A125" s="66" t="s">
        <v>247</v>
      </c>
      <c r="B125" s="67" t="s">
        <v>248</v>
      </c>
      <c r="C125" s="63">
        <f>'On Behalf Payment Totals '!S126</f>
        <v>13313086.230000004</v>
      </c>
      <c r="D125" s="68">
        <f t="shared" si="1"/>
        <v>665654.3115000003</v>
      </c>
    </row>
    <row r="126" spans="1:4" s="65" customFormat="1" ht="15.6" x14ac:dyDescent="0.3">
      <c r="A126" s="66" t="s">
        <v>249</v>
      </c>
      <c r="B126" s="67" t="s">
        <v>250</v>
      </c>
      <c r="C126" s="63">
        <f>'On Behalf Payment Totals '!S127</f>
        <v>5780975.459999999</v>
      </c>
      <c r="D126" s="68">
        <f t="shared" si="1"/>
        <v>289048.77299999999</v>
      </c>
    </row>
    <row r="127" spans="1:4" s="65" customFormat="1" ht="15.6" x14ac:dyDescent="0.3">
      <c r="A127" s="66" t="s">
        <v>251</v>
      </c>
      <c r="B127" s="67" t="s">
        <v>252</v>
      </c>
      <c r="C127" s="63">
        <f>'On Behalf Payment Totals '!S128</f>
        <v>13274060.869999995</v>
      </c>
      <c r="D127" s="68">
        <f t="shared" si="1"/>
        <v>663703.0434999998</v>
      </c>
    </row>
    <row r="128" spans="1:4" s="65" customFormat="1" ht="15.6" x14ac:dyDescent="0.3">
      <c r="A128" s="66" t="s">
        <v>253</v>
      </c>
      <c r="B128" s="67" t="s">
        <v>254</v>
      </c>
      <c r="C128" s="63">
        <f>'On Behalf Payment Totals '!S129</f>
        <v>5422641.7399999974</v>
      </c>
      <c r="D128" s="68">
        <f t="shared" si="1"/>
        <v>271132.08699999988</v>
      </c>
    </row>
    <row r="129" spans="1:4" s="65" customFormat="1" ht="15.6" x14ac:dyDescent="0.3">
      <c r="A129" s="66" t="s">
        <v>255</v>
      </c>
      <c r="B129" s="67" t="s">
        <v>256</v>
      </c>
      <c r="C129" s="63">
        <f>'On Behalf Payment Totals '!S130</f>
        <v>3585881.7199999997</v>
      </c>
      <c r="D129" s="68">
        <f t="shared" si="1"/>
        <v>179294.08600000001</v>
      </c>
    </row>
    <row r="130" spans="1:4" s="65" customFormat="1" ht="15.6" x14ac:dyDescent="0.3">
      <c r="A130" s="66" t="s">
        <v>257</v>
      </c>
      <c r="B130" s="67" t="s">
        <v>258</v>
      </c>
      <c r="C130" s="63">
        <f>'On Behalf Payment Totals '!S131</f>
        <v>10008076.099999998</v>
      </c>
      <c r="D130" s="68">
        <f t="shared" si="1"/>
        <v>500403.80499999993</v>
      </c>
    </row>
    <row r="131" spans="1:4" s="65" customFormat="1" ht="15.6" x14ac:dyDescent="0.3">
      <c r="A131" s="66" t="s">
        <v>259</v>
      </c>
      <c r="B131" s="67" t="s">
        <v>260</v>
      </c>
      <c r="C131" s="63">
        <f>'On Behalf Payment Totals '!S132</f>
        <v>33800421.13000007</v>
      </c>
      <c r="D131" s="68">
        <f t="shared" si="1"/>
        <v>1690021.0565000037</v>
      </c>
    </row>
    <row r="132" spans="1:4" s="65" customFormat="1" ht="15.6" x14ac:dyDescent="0.3">
      <c r="A132" s="66" t="s">
        <v>261</v>
      </c>
      <c r="B132" s="67" t="s">
        <v>262</v>
      </c>
      <c r="C132" s="63">
        <f>'On Behalf Payment Totals '!S133</f>
        <v>4907034.549999998</v>
      </c>
      <c r="D132" s="68">
        <f t="shared" ref="D132:D173" si="2">C132*5%</f>
        <v>245351.72749999992</v>
      </c>
    </row>
    <row r="133" spans="1:4" s="65" customFormat="1" ht="15.6" x14ac:dyDescent="0.3">
      <c r="A133" s="66" t="s">
        <v>263</v>
      </c>
      <c r="B133" s="67" t="s">
        <v>264</v>
      </c>
      <c r="C133" s="63">
        <f>'On Behalf Payment Totals '!S134</f>
        <v>16878707.070000026</v>
      </c>
      <c r="D133" s="68">
        <f t="shared" si="2"/>
        <v>843935.35350000137</v>
      </c>
    </row>
    <row r="134" spans="1:4" s="65" customFormat="1" ht="15.6" x14ac:dyDescent="0.3">
      <c r="A134" s="66" t="s">
        <v>265</v>
      </c>
      <c r="B134" s="67" t="s">
        <v>266</v>
      </c>
      <c r="C134" s="63">
        <f>'On Behalf Payment Totals '!S135</f>
        <v>2086712.0399999993</v>
      </c>
      <c r="D134" s="68">
        <f t="shared" si="2"/>
        <v>104335.60199999997</v>
      </c>
    </row>
    <row r="135" spans="1:4" s="65" customFormat="1" ht="15.6" x14ac:dyDescent="0.3">
      <c r="A135" s="66" t="s">
        <v>267</v>
      </c>
      <c r="B135" s="67" t="s">
        <v>268</v>
      </c>
      <c r="C135" s="63">
        <f>'On Behalf Payment Totals '!S136</f>
        <v>10140297.809999999</v>
      </c>
      <c r="D135" s="68">
        <f t="shared" si="2"/>
        <v>507014.89049999998</v>
      </c>
    </row>
    <row r="136" spans="1:4" s="65" customFormat="1" ht="15.6" x14ac:dyDescent="0.3">
      <c r="A136" s="66" t="s">
        <v>269</v>
      </c>
      <c r="B136" s="67" t="s">
        <v>270</v>
      </c>
      <c r="C136" s="63">
        <f>'On Behalf Payment Totals '!S137</f>
        <v>2536786.3099999996</v>
      </c>
      <c r="D136" s="68">
        <f t="shared" si="2"/>
        <v>126839.31549999998</v>
      </c>
    </row>
    <row r="137" spans="1:4" s="65" customFormat="1" ht="15.6" x14ac:dyDescent="0.3">
      <c r="A137" s="66" t="s">
        <v>271</v>
      </c>
      <c r="B137" s="67" t="s">
        <v>272</v>
      </c>
      <c r="C137" s="63">
        <f>'On Behalf Payment Totals '!S138</f>
        <v>2563123.58</v>
      </c>
      <c r="D137" s="68">
        <f t="shared" si="2"/>
        <v>128156.179</v>
      </c>
    </row>
    <row r="138" spans="1:4" s="65" customFormat="1" ht="15.6" x14ac:dyDescent="0.3">
      <c r="A138" s="66" t="s">
        <v>273</v>
      </c>
      <c r="B138" s="67" t="s">
        <v>274</v>
      </c>
      <c r="C138" s="63">
        <f>'On Behalf Payment Totals '!S139</f>
        <v>6075295.0399999982</v>
      </c>
      <c r="D138" s="68">
        <f t="shared" si="2"/>
        <v>303764.75199999992</v>
      </c>
    </row>
    <row r="139" spans="1:4" s="65" customFormat="1" ht="15.6" x14ac:dyDescent="0.3">
      <c r="A139" s="66" t="s">
        <v>275</v>
      </c>
      <c r="B139" s="67" t="s">
        <v>276</v>
      </c>
      <c r="C139" s="63">
        <f>'On Behalf Payment Totals '!S140</f>
        <v>10914731.299999995</v>
      </c>
      <c r="D139" s="68">
        <f t="shared" si="2"/>
        <v>545736.56499999983</v>
      </c>
    </row>
    <row r="140" spans="1:4" s="65" customFormat="1" ht="15.6" x14ac:dyDescent="0.3">
      <c r="A140" s="66" t="s">
        <v>277</v>
      </c>
      <c r="B140" s="67" t="s">
        <v>278</v>
      </c>
      <c r="C140" s="63">
        <f>'On Behalf Payment Totals '!S141</f>
        <v>23014824.410000086</v>
      </c>
      <c r="D140" s="68">
        <f t="shared" si="2"/>
        <v>1150741.2205000042</v>
      </c>
    </row>
    <row r="141" spans="1:4" s="65" customFormat="1" ht="15.6" x14ac:dyDescent="0.3">
      <c r="A141" s="66" t="s">
        <v>279</v>
      </c>
      <c r="B141" s="67" t="s">
        <v>280</v>
      </c>
      <c r="C141" s="63">
        <f>'On Behalf Payment Totals '!S142</f>
        <v>3919308.96</v>
      </c>
      <c r="D141" s="68">
        <f t="shared" si="2"/>
        <v>195965.448</v>
      </c>
    </row>
    <row r="142" spans="1:4" s="65" customFormat="1" ht="15.6" x14ac:dyDescent="0.3">
      <c r="A142" s="66" t="s">
        <v>281</v>
      </c>
      <c r="B142" s="67" t="s">
        <v>282</v>
      </c>
      <c r="C142" s="63">
        <f>'On Behalf Payment Totals '!S143</f>
        <v>1583396.84</v>
      </c>
      <c r="D142" s="68">
        <f t="shared" si="2"/>
        <v>79169.842000000004</v>
      </c>
    </row>
    <row r="143" spans="1:4" s="65" customFormat="1" ht="15.6" x14ac:dyDescent="0.3">
      <c r="A143" s="66" t="s">
        <v>283</v>
      </c>
      <c r="B143" s="67" t="s">
        <v>284</v>
      </c>
      <c r="C143" s="63">
        <f>'On Behalf Payment Totals '!S144</f>
        <v>5813035.6399999987</v>
      </c>
      <c r="D143" s="68">
        <f t="shared" si="2"/>
        <v>290651.78199999995</v>
      </c>
    </row>
    <row r="144" spans="1:4" s="65" customFormat="1" ht="15.6" x14ac:dyDescent="0.3">
      <c r="A144" s="66" t="s">
        <v>285</v>
      </c>
      <c r="B144" s="67" t="s">
        <v>286</v>
      </c>
      <c r="C144" s="63">
        <f>'On Behalf Payment Totals '!S145</f>
        <v>22234779.57000009</v>
      </c>
      <c r="D144" s="68">
        <f t="shared" si="2"/>
        <v>1111738.9785000046</v>
      </c>
    </row>
    <row r="145" spans="1:4" s="65" customFormat="1" ht="15.6" x14ac:dyDescent="0.3">
      <c r="A145" s="66" t="s">
        <v>287</v>
      </c>
      <c r="B145" s="67" t="s">
        <v>288</v>
      </c>
      <c r="C145" s="63">
        <f>'On Behalf Payment Totals '!S146</f>
        <v>4123087.74</v>
      </c>
      <c r="D145" s="68">
        <f t="shared" si="2"/>
        <v>206154.38700000002</v>
      </c>
    </row>
    <row r="146" spans="1:4" s="65" customFormat="1" ht="15.6" x14ac:dyDescent="0.3">
      <c r="A146" s="66" t="s">
        <v>289</v>
      </c>
      <c r="B146" s="67" t="s">
        <v>290</v>
      </c>
      <c r="C146" s="63">
        <f>'On Behalf Payment Totals '!S147</f>
        <v>2059596.6200000003</v>
      </c>
      <c r="D146" s="68">
        <f t="shared" si="2"/>
        <v>102979.83100000002</v>
      </c>
    </row>
    <row r="147" spans="1:4" s="65" customFormat="1" ht="15.6" x14ac:dyDescent="0.3">
      <c r="A147" s="66" t="s">
        <v>291</v>
      </c>
      <c r="B147" s="67" t="s">
        <v>292</v>
      </c>
      <c r="C147" s="63">
        <f>'On Behalf Payment Totals '!S148</f>
        <v>8328330.429999996</v>
      </c>
      <c r="D147" s="68">
        <f t="shared" si="2"/>
        <v>416416.5214999998</v>
      </c>
    </row>
    <row r="148" spans="1:4" s="65" customFormat="1" ht="15.6" x14ac:dyDescent="0.3">
      <c r="A148" s="66" t="s">
        <v>293</v>
      </c>
      <c r="B148" s="67" t="s">
        <v>294</v>
      </c>
      <c r="C148" s="63">
        <f>'On Behalf Payment Totals '!S149</f>
        <v>9188330.8199999947</v>
      </c>
      <c r="D148" s="68">
        <f t="shared" si="2"/>
        <v>459416.54099999974</v>
      </c>
    </row>
    <row r="149" spans="1:4" s="65" customFormat="1" ht="15.6" x14ac:dyDescent="0.3">
      <c r="A149" s="66" t="s">
        <v>295</v>
      </c>
      <c r="B149" s="67" t="s">
        <v>296</v>
      </c>
      <c r="C149" s="63">
        <f>'On Behalf Payment Totals '!S150</f>
        <v>8930995.7200000007</v>
      </c>
      <c r="D149" s="68">
        <f t="shared" si="2"/>
        <v>446549.78600000008</v>
      </c>
    </row>
    <row r="150" spans="1:4" s="65" customFormat="1" ht="15.6" x14ac:dyDescent="0.3">
      <c r="A150" s="66" t="s">
        <v>297</v>
      </c>
      <c r="B150" s="67" t="s">
        <v>298</v>
      </c>
      <c r="C150" s="63">
        <f>'On Behalf Payment Totals '!S151</f>
        <v>6465689.7399999984</v>
      </c>
      <c r="D150" s="68">
        <f t="shared" si="2"/>
        <v>323284.48699999996</v>
      </c>
    </row>
    <row r="151" spans="1:4" s="65" customFormat="1" ht="15.6" x14ac:dyDescent="0.3">
      <c r="A151" s="66" t="s">
        <v>299</v>
      </c>
      <c r="B151" s="67" t="s">
        <v>300</v>
      </c>
      <c r="C151" s="63">
        <f>'On Behalf Payment Totals '!S152</f>
        <v>3064145.3199999984</v>
      </c>
      <c r="D151" s="68">
        <f t="shared" si="2"/>
        <v>153207.26599999992</v>
      </c>
    </row>
    <row r="152" spans="1:4" s="65" customFormat="1" ht="15.6" x14ac:dyDescent="0.3">
      <c r="A152" s="66" t="s">
        <v>301</v>
      </c>
      <c r="B152" s="67" t="s">
        <v>302</v>
      </c>
      <c r="C152" s="63">
        <f>'On Behalf Payment Totals '!S153</f>
        <v>1408873.9300000002</v>
      </c>
      <c r="D152" s="68">
        <f t="shared" si="2"/>
        <v>70443.696500000005</v>
      </c>
    </row>
    <row r="153" spans="1:4" s="65" customFormat="1" ht="15.6" x14ac:dyDescent="0.3">
      <c r="A153" s="66" t="s">
        <v>303</v>
      </c>
      <c r="B153" s="67" t="s">
        <v>304</v>
      </c>
      <c r="C153" s="63">
        <f>'On Behalf Payment Totals '!S154</f>
        <v>27244119.560000073</v>
      </c>
      <c r="D153" s="68">
        <f t="shared" si="2"/>
        <v>1362205.9780000038</v>
      </c>
    </row>
    <row r="154" spans="1:4" s="65" customFormat="1" ht="15.6" x14ac:dyDescent="0.3">
      <c r="A154" s="66" t="s">
        <v>305</v>
      </c>
      <c r="B154" s="67" t="s">
        <v>306</v>
      </c>
      <c r="C154" s="63">
        <f>'On Behalf Payment Totals '!S155</f>
        <v>20676072.220000047</v>
      </c>
      <c r="D154" s="68">
        <f t="shared" si="2"/>
        <v>1033803.6110000024</v>
      </c>
    </row>
    <row r="155" spans="1:4" s="65" customFormat="1" ht="15.6" x14ac:dyDescent="0.3">
      <c r="A155" s="66" t="s">
        <v>307</v>
      </c>
      <c r="B155" s="67" t="s">
        <v>308</v>
      </c>
      <c r="C155" s="63">
        <f>'On Behalf Payment Totals '!S156</f>
        <v>9032275.129999999</v>
      </c>
      <c r="D155" s="68">
        <f t="shared" si="2"/>
        <v>451613.75649999996</v>
      </c>
    </row>
    <row r="156" spans="1:4" s="65" customFormat="1" ht="15.6" x14ac:dyDescent="0.3">
      <c r="A156" s="66" t="s">
        <v>309</v>
      </c>
      <c r="B156" s="67" t="s">
        <v>310</v>
      </c>
      <c r="C156" s="63">
        <f>'On Behalf Payment Totals '!S157</f>
        <v>4917275.0399999963</v>
      </c>
      <c r="D156" s="68">
        <f t="shared" si="2"/>
        <v>245863.75199999983</v>
      </c>
    </row>
    <row r="157" spans="1:4" s="65" customFormat="1" ht="15.6" x14ac:dyDescent="0.3">
      <c r="A157" s="66" t="s">
        <v>311</v>
      </c>
      <c r="B157" s="67" t="s">
        <v>312</v>
      </c>
      <c r="C157" s="63">
        <f>'On Behalf Payment Totals '!S158</f>
        <v>849575.9800000001</v>
      </c>
      <c r="D157" s="68">
        <f t="shared" si="2"/>
        <v>42478.799000000006</v>
      </c>
    </row>
    <row r="158" spans="1:4" s="65" customFormat="1" ht="15.6" x14ac:dyDescent="0.3">
      <c r="A158" s="66" t="s">
        <v>313</v>
      </c>
      <c r="B158" s="67" t="s">
        <v>314</v>
      </c>
      <c r="C158" s="63">
        <f>'On Behalf Payment Totals '!S159</f>
        <v>8597332.8999999948</v>
      </c>
      <c r="D158" s="68">
        <f t="shared" si="2"/>
        <v>429866.64499999979</v>
      </c>
    </row>
    <row r="159" spans="1:4" s="65" customFormat="1" ht="15.6" x14ac:dyDescent="0.3">
      <c r="A159" s="66" t="s">
        <v>315</v>
      </c>
      <c r="B159" s="67" t="s">
        <v>316</v>
      </c>
      <c r="C159" s="63">
        <f>'On Behalf Payment Totals '!S160</f>
        <v>8955791.9699999969</v>
      </c>
      <c r="D159" s="68">
        <f t="shared" si="2"/>
        <v>447789.59849999985</v>
      </c>
    </row>
    <row r="160" spans="1:4" s="65" customFormat="1" ht="15.6" x14ac:dyDescent="0.3">
      <c r="A160" s="66" t="s">
        <v>317</v>
      </c>
      <c r="B160" s="67" t="s">
        <v>318</v>
      </c>
      <c r="C160" s="63">
        <f>'On Behalf Payment Totals '!S161</f>
        <v>5801737.1099999975</v>
      </c>
      <c r="D160" s="68">
        <f t="shared" si="2"/>
        <v>290086.85549999989</v>
      </c>
    </row>
    <row r="161" spans="1:5" s="65" customFormat="1" ht="15.6" x14ac:dyDescent="0.3">
      <c r="A161" s="66" t="s">
        <v>319</v>
      </c>
      <c r="B161" s="67" t="s">
        <v>320</v>
      </c>
      <c r="C161" s="63">
        <f>'On Behalf Payment Totals '!S162</f>
        <v>6125233.459999999</v>
      </c>
      <c r="D161" s="68">
        <f t="shared" si="2"/>
        <v>306261.67299999995</v>
      </c>
    </row>
    <row r="162" spans="1:5" s="65" customFormat="1" ht="15.6" x14ac:dyDescent="0.3">
      <c r="A162" s="66" t="s">
        <v>321</v>
      </c>
      <c r="B162" s="67" t="s">
        <v>322</v>
      </c>
      <c r="C162" s="63">
        <f>'On Behalf Payment Totals '!S163</f>
        <v>3311167.68</v>
      </c>
      <c r="D162" s="68">
        <f t="shared" si="2"/>
        <v>165558.38400000002</v>
      </c>
    </row>
    <row r="163" spans="1:5" s="65" customFormat="1" ht="15.6" x14ac:dyDescent="0.3">
      <c r="A163" s="66" t="s">
        <v>323</v>
      </c>
      <c r="B163" s="67" t="s">
        <v>324</v>
      </c>
      <c r="C163" s="63">
        <f>'On Behalf Payment Totals '!S164</f>
        <v>6773031.719999996</v>
      </c>
      <c r="D163" s="68">
        <f t="shared" si="2"/>
        <v>338651.58599999984</v>
      </c>
    </row>
    <row r="164" spans="1:5" s="65" customFormat="1" ht="15.6" x14ac:dyDescent="0.3">
      <c r="A164" s="66" t="s">
        <v>325</v>
      </c>
      <c r="B164" s="67" t="s">
        <v>326</v>
      </c>
      <c r="C164" s="63">
        <f>'On Behalf Payment Totals '!S165</f>
        <v>5708668.0499999989</v>
      </c>
      <c r="D164" s="68">
        <f t="shared" si="2"/>
        <v>285433.40249999997</v>
      </c>
    </row>
    <row r="165" spans="1:5" s="65" customFormat="1" ht="15.6" x14ac:dyDescent="0.3">
      <c r="A165" s="66" t="s">
        <v>327</v>
      </c>
      <c r="B165" s="67" t="s">
        <v>328</v>
      </c>
      <c r="C165" s="63">
        <f>'On Behalf Payment Totals '!S166</f>
        <v>46855701.860000007</v>
      </c>
      <c r="D165" s="68">
        <f t="shared" si="2"/>
        <v>2342785.0930000003</v>
      </c>
    </row>
    <row r="166" spans="1:5" s="65" customFormat="1" ht="15.6" x14ac:dyDescent="0.3">
      <c r="A166" s="66" t="s">
        <v>329</v>
      </c>
      <c r="B166" s="67" t="s">
        <v>330</v>
      </c>
      <c r="C166" s="63">
        <f>'On Behalf Payment Totals '!S167</f>
        <v>5192908.3199999984</v>
      </c>
      <c r="D166" s="68">
        <f t="shared" si="2"/>
        <v>259645.41599999994</v>
      </c>
    </row>
    <row r="167" spans="1:5" s="65" customFormat="1" ht="15.6" x14ac:dyDescent="0.3">
      <c r="A167" s="66" t="s">
        <v>331</v>
      </c>
      <c r="B167" s="67" t="s">
        <v>332</v>
      </c>
      <c r="C167" s="63">
        <f>'On Behalf Payment Totals '!S168</f>
        <v>9737016.1299999971</v>
      </c>
      <c r="D167" s="68">
        <f t="shared" si="2"/>
        <v>486850.80649999989</v>
      </c>
    </row>
    <row r="168" spans="1:5" s="65" customFormat="1" ht="15.6" x14ac:dyDescent="0.3">
      <c r="A168" s="66" t="s">
        <v>333</v>
      </c>
      <c r="B168" s="67" t="s">
        <v>334</v>
      </c>
      <c r="C168" s="63">
        <f>'On Behalf Payment Totals '!S169</f>
        <v>6558034.4999999981</v>
      </c>
      <c r="D168" s="68">
        <f t="shared" si="2"/>
        <v>327901.72499999992</v>
      </c>
    </row>
    <row r="169" spans="1:5" s="65" customFormat="1" ht="15.6" x14ac:dyDescent="0.3">
      <c r="A169" s="66" t="s">
        <v>335</v>
      </c>
      <c r="B169" s="67" t="s">
        <v>336</v>
      </c>
      <c r="C169" s="63">
        <f>'On Behalf Payment Totals '!S170</f>
        <v>11863201.549999995</v>
      </c>
      <c r="D169" s="68">
        <f t="shared" si="2"/>
        <v>593160.07749999978</v>
      </c>
    </row>
    <row r="170" spans="1:5" s="65" customFormat="1" ht="15.6" x14ac:dyDescent="0.3">
      <c r="A170" s="66" t="s">
        <v>337</v>
      </c>
      <c r="B170" s="67" t="s">
        <v>338</v>
      </c>
      <c r="C170" s="63">
        <f>'On Behalf Payment Totals '!S171</f>
        <v>2342636.2200000002</v>
      </c>
      <c r="D170" s="68">
        <f t="shared" si="2"/>
        <v>117131.81100000002</v>
      </c>
    </row>
    <row r="171" spans="1:5" s="65" customFormat="1" ht="15.6" x14ac:dyDescent="0.3">
      <c r="A171" s="66" t="s">
        <v>339</v>
      </c>
      <c r="B171" s="67" t="s">
        <v>340</v>
      </c>
      <c r="C171" s="63">
        <f>'On Behalf Payment Totals '!S172</f>
        <v>2761700.0499999993</v>
      </c>
      <c r="D171" s="68">
        <f t="shared" si="2"/>
        <v>138085.00249999997</v>
      </c>
    </row>
    <row r="172" spans="1:5" s="65" customFormat="1" ht="15.6" x14ac:dyDescent="0.3">
      <c r="A172" s="66" t="s">
        <v>341</v>
      </c>
      <c r="B172" s="67" t="s">
        <v>342</v>
      </c>
      <c r="C172" s="63">
        <f>'On Behalf Payment Totals '!S173</f>
        <v>4420132.0899999989</v>
      </c>
      <c r="D172" s="68">
        <f t="shared" si="2"/>
        <v>221006.60449999996</v>
      </c>
    </row>
    <row r="173" spans="1:5" s="65" customFormat="1" ht="16.2" thickBot="1" x14ac:dyDescent="0.35">
      <c r="A173" s="66" t="s">
        <v>343</v>
      </c>
      <c r="B173" s="67" t="s">
        <v>344</v>
      </c>
      <c r="C173" s="63">
        <f>'On Behalf Payment Totals '!S174</f>
        <v>11781468.459999999</v>
      </c>
      <c r="D173" s="68">
        <f t="shared" si="2"/>
        <v>589073.42299999995</v>
      </c>
      <c r="E173" s="69"/>
    </row>
    <row r="174" spans="1:5" s="75" customFormat="1" ht="16.2" thickBot="1" x14ac:dyDescent="0.35">
      <c r="A174" s="70"/>
      <c r="B174" s="71" t="s">
        <v>367</v>
      </c>
      <c r="C174" s="72">
        <f>SUM(C3:C173)</f>
        <v>2070366049.4200051</v>
      </c>
      <c r="D174" s="73">
        <f>SUM(D3:D173)</f>
        <v>103518302.47100025</v>
      </c>
      <c r="E174" s="74"/>
    </row>
    <row r="175" spans="1:5" x14ac:dyDescent="0.25">
      <c r="A175" s="77" t="s">
        <v>400</v>
      </c>
      <c r="B175"/>
      <c r="C175"/>
      <c r="D175"/>
    </row>
    <row r="176" spans="1:5" x14ac:dyDescent="0.25">
      <c r="A176" s="77" t="s">
        <v>401</v>
      </c>
      <c r="B176"/>
      <c r="C176"/>
      <c r="D176"/>
    </row>
    <row r="177" spans="1:4" x14ac:dyDescent="0.25">
      <c r="A177" s="77" t="s">
        <v>402</v>
      </c>
      <c r="B177"/>
      <c r="C177" s="55" t="s">
        <v>365</v>
      </c>
      <c r="D177"/>
    </row>
    <row r="178" spans="1:4" x14ac:dyDescent="0.25">
      <c r="B178"/>
      <c r="C178"/>
    </row>
    <row r="179" spans="1:4" ht="16.95" customHeight="1" x14ac:dyDescent="0.3">
      <c r="A179" s="17" t="s">
        <v>346</v>
      </c>
      <c r="B179" s="18"/>
    </row>
    <row r="180" spans="1:4" x14ac:dyDescent="0.25">
      <c r="A180" s="13" t="s">
        <v>347</v>
      </c>
      <c r="B180" s="9"/>
    </row>
    <row r="181" spans="1:4" x14ac:dyDescent="0.25">
      <c r="A181" s="13" t="s">
        <v>348</v>
      </c>
      <c r="B181" s="9"/>
    </row>
    <row r="182" spans="1:4" x14ac:dyDescent="0.25">
      <c r="A182" s="10" t="s">
        <v>372</v>
      </c>
      <c r="B182" s="9"/>
      <c r="C182" s="9"/>
      <c r="D182" s="9"/>
    </row>
    <row r="183" spans="1:4" x14ac:dyDescent="0.25">
      <c r="A183" s="79" t="s">
        <v>403</v>
      </c>
      <c r="B183" s="76"/>
      <c r="C183" s="76"/>
      <c r="D183" s="76"/>
    </row>
    <row r="184" spans="1:4" x14ac:dyDescent="0.25">
      <c r="A184" s="79" t="s">
        <v>373</v>
      </c>
    </row>
    <row r="185" spans="1:4" x14ac:dyDescent="0.25">
      <c r="A185" s="13" t="s">
        <v>374</v>
      </c>
    </row>
    <row r="187" spans="1:4" x14ac:dyDescent="0.25">
      <c r="A187" s="1" t="str">
        <f>'On Behalf Payment Totals '!A199</f>
        <v>Kentucky Department of Education</v>
      </c>
    </row>
    <row r="188" spans="1:4" x14ac:dyDescent="0.25">
      <c r="A188" s="1" t="str">
        <f>'On Behalf Payment Totals '!A200</f>
        <v>Office of Finance &amp; Operations</v>
      </c>
    </row>
    <row r="189" spans="1:4" x14ac:dyDescent="0.25">
      <c r="A189" s="1" t="str">
        <f>'On Behalf Payment Totals '!A201</f>
        <v>Division of District Support</v>
      </c>
    </row>
    <row r="190" spans="1:4" x14ac:dyDescent="0.25">
      <c r="A190" s="1" t="str">
        <f>'On Behalf Payment Totals '!A202</f>
        <v>District Financial Management Branch</v>
      </c>
    </row>
    <row r="191" spans="1:4" x14ac:dyDescent="0.25">
      <c r="A191" s="1" t="str">
        <f>'On Behalf Payment Totals '!A203</f>
        <v>Source: On Behalf Payment Information from TRS, KHRIS, SFCC, KDE and KY School Districts' Federal Reimbursement Payments</v>
      </c>
      <c r="B191"/>
      <c r="C191"/>
      <c r="D191"/>
    </row>
    <row r="192" spans="1:4" x14ac:dyDescent="0.25">
      <c r="A192" s="1" t="str">
        <f>'On Behalf Payment Totals '!A204</f>
        <v>Generated: 7/22/24</v>
      </c>
    </row>
    <row r="194" spans="1:1" x14ac:dyDescent="0.25">
      <c r="A194" s="1" t="str">
        <f>'On Behalf Payment Totals '!A206</f>
        <v>KDE USE: F:\audits_trans\health_ins\On _behalf_Payments\FY2023-24 On-Behalf Payments</v>
      </c>
    </row>
  </sheetData>
  <hyperlinks>
    <hyperlink ref="C177" r:id="rId1" xr:uid="{00000000-0004-0000-0100-000000000000}"/>
  </hyperlinks>
  <printOptions horizontalCentered="1"/>
  <pageMargins left="0" right="0" top="0" bottom="0.4" header="0" footer="0.05"/>
  <pageSetup fitToHeight="4" orientation="portrait" r:id="rId2"/>
  <headerFooter>
    <oddFooter>&amp;C&amp;"Arial,Regular"Page &amp;P of &amp;N&amp;R&amp;"Arial,Regular"&amp;D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2023-2024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2024-11-14T05:00:00+00:00</Publication_x0020_Date>
    <Audience1 xmlns="3a62de7d-ba57-4f43-9dae-9623ba637be0"/>
    <_dlc_DocId xmlns="3a62de7d-ba57-4f43-9dae-9623ba637be0">KYED-248-14746</_dlc_DocId>
    <_dlc_DocIdUrl xmlns="3a62de7d-ba57-4f43-9dae-9623ba637be0">
      <Url>https://education-edit.ky.gov/districts/FinRept/_layouts/15/DocIdRedir.aspx?ID=KYED-248-14746</Url>
      <Description>KYED-248-14746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04B356-8589-46C1-8A14-AC314C1D6247}">
  <ds:schemaRefs>
    <ds:schemaRef ds:uri="http://purl.org/dc/dcmitype/"/>
    <ds:schemaRef ds:uri="http://schemas.microsoft.com/office/2006/documentManagement/types"/>
    <ds:schemaRef ds:uri="http://purl.org/dc/terms/"/>
    <ds:schemaRef ds:uri="fc8f1c63-30cc-4fc5-94c3-539e07fd2baa"/>
    <ds:schemaRef ds:uri="046657fe-1223-4b72-8523-538f8b72f36f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3a62de7d-ba57-4f43-9dae-9623ba637be0"/>
    <ds:schemaRef ds:uri="ac33b2e0-e00e-4351-bf82-6c31476acd57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3A82AD6-3593-4893-BFB5-0078F96DD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ac33b2e0-e00e-4351-bf82-6c31476acd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38E37B-5CF4-4D0D-903A-F6CD226B6D6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9F87A9-6DFD-409E-8FB1-E46AE1860DA5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3716CC1E-134D-4645-8F16-C1D0AF6ECD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On Behalf Payment Totals </vt:lpstr>
      <vt:lpstr>TRS OBP totals</vt:lpstr>
      <vt:lpstr>5% OBP Threshold</vt:lpstr>
      <vt:lpstr>'5% OBP Threshold'!Print_Area</vt:lpstr>
      <vt:lpstr>'5% OBP Threshold'!Print_Titles</vt:lpstr>
      <vt:lpstr>'On Behalf Payment Totals '!Print_Titles</vt:lpstr>
      <vt:lpstr>'TRS OBP totals'!Print_Titles</vt:lpstr>
    </vt:vector>
  </TitlesOfParts>
  <Company>KY Deptartment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 Behalf Payments Summary Report FY2023-2024 Dated 11-14-24</dc:title>
  <dc:creator>STAFF</dc:creator>
  <cp:lastModifiedBy>Young, Kelli - Division of District Support</cp:lastModifiedBy>
  <cp:lastPrinted>2021-07-13T19:28:03Z</cp:lastPrinted>
  <dcterms:created xsi:type="dcterms:W3CDTF">2009-09-03T12:52:27Z</dcterms:created>
  <dcterms:modified xsi:type="dcterms:W3CDTF">2024-11-14T14:31:40Z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KYED-248-3845</vt:lpwstr>
  </property>
  <property fmtid="{D5CDD505-2E9C-101B-9397-08002B2CF9AE}" pid="3" name="_dlc_DocIdItemGuid">
    <vt:lpwstr>f89f546b-248b-41ee-97eb-4fbbe09b2f1b</vt:lpwstr>
  </property>
  <property fmtid="{D5CDD505-2E9C-101B-9397-08002B2CF9AE}" pid="4" name="_dlc_DocIdUrl">
    <vt:lpwstr>https://education-edit.ky.gov/districts/FinRept/_layouts/DocIdRedir.aspx?ID=KYED-248-3845, KYED-248-3845</vt:lpwstr>
  </property>
  <property fmtid="{D5CDD505-2E9C-101B-9397-08002B2CF9AE}" pid="5" name="ContentTypeId">
    <vt:lpwstr>0x0101001BEB557DBE01834EAB47A683706DCD5B0095D92E572789134A99EE5E779A996F4E</vt:lpwstr>
  </property>
  <property fmtid="{D5CDD505-2E9C-101B-9397-08002B2CF9AE}" pid="6" name="MSIP_Label_eb544694-0027-44fa-bee4-2648c0363f9d_Enabled">
    <vt:lpwstr>true</vt:lpwstr>
  </property>
  <property fmtid="{D5CDD505-2E9C-101B-9397-08002B2CF9AE}" pid="7" name="MSIP_Label_eb544694-0027-44fa-bee4-2648c0363f9d_SetDate">
    <vt:lpwstr>2024-07-15T19:08:09Z</vt:lpwstr>
  </property>
  <property fmtid="{D5CDD505-2E9C-101B-9397-08002B2CF9AE}" pid="8" name="MSIP_Label_eb544694-0027-44fa-bee4-2648c0363f9d_Method">
    <vt:lpwstr>Standard</vt:lpwstr>
  </property>
  <property fmtid="{D5CDD505-2E9C-101B-9397-08002B2CF9AE}" pid="9" name="MSIP_Label_eb544694-0027-44fa-bee4-2648c0363f9d_Name">
    <vt:lpwstr>defa4170-0d19-0005-0004-bc88714345d2</vt:lpwstr>
  </property>
  <property fmtid="{D5CDD505-2E9C-101B-9397-08002B2CF9AE}" pid="10" name="MSIP_Label_eb544694-0027-44fa-bee4-2648c0363f9d_SiteId">
    <vt:lpwstr>9360c11f-90e6-4706-ad00-25fcdc9e2ed1</vt:lpwstr>
  </property>
  <property fmtid="{D5CDD505-2E9C-101B-9397-08002B2CF9AE}" pid="11" name="MSIP_Label_eb544694-0027-44fa-bee4-2648c0363f9d_ActionId">
    <vt:lpwstr>5895f95f-c164-407e-b290-b69f53a8ca06</vt:lpwstr>
  </property>
  <property fmtid="{D5CDD505-2E9C-101B-9397-08002B2CF9AE}" pid="12" name="MSIP_Label_eb544694-0027-44fa-bee4-2648c0363f9d_ContentBits">
    <vt:lpwstr>0</vt:lpwstr>
  </property>
</Properties>
</file>