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krystal_smith_education_ky_gov/Documents/Desktop/SEEK RUNS/FY 2025 SEEK/"/>
    </mc:Choice>
  </mc:AlternateContent>
  <xr:revisionPtr revIDLastSave="0" documentId="8_{17B34B63-C3B4-41E6-ABD0-54A280C7A49F}" xr6:coauthVersionLast="47" xr6:coauthVersionMax="47" xr10:uidLastSave="{00000000-0000-0000-0000-000000000000}"/>
  <bookViews>
    <workbookView xWindow="-108" yWindow="-108" windowWidth="23256" windowHeight="12456" activeTab="1" xr2:uid="{AD927836-5997-4FAA-8629-FDCFC4251278}"/>
  </bookViews>
  <sheets>
    <sheet name="2023-24" sheetId="6" r:id="rId1"/>
    <sheet name="2024-25" sheetId="7" r:id="rId2"/>
  </sheets>
  <definedNames>
    <definedName name="_xlnm._FilterDatabase" localSheetId="0" hidden="1">'2023-24'!$A$3:$F$175</definedName>
    <definedName name="_xlnm._FilterDatabase" localSheetId="1" hidden="1">'2024-25'!$A$3:$J$3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7" l="1"/>
  <c r="L6" i="7"/>
  <c r="L7" i="7"/>
  <c r="L8" i="7"/>
  <c r="L9" i="7"/>
  <c r="L10" i="7"/>
  <c r="L11" i="7"/>
  <c r="L12" i="7"/>
  <c r="L13" i="7"/>
  <c r="L14" i="7"/>
  <c r="L15" i="7"/>
  <c r="L17" i="7"/>
  <c r="L18" i="7"/>
  <c r="L19" i="7"/>
  <c r="L20" i="7"/>
  <c r="L21" i="7"/>
  <c r="L22" i="7"/>
  <c r="L23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40" i="7"/>
  <c r="L41" i="7"/>
  <c r="L43" i="7"/>
  <c r="L44" i="7"/>
  <c r="L45" i="7"/>
  <c r="L46" i="7"/>
  <c r="L47" i="7"/>
  <c r="L48" i="7"/>
  <c r="L49" i="7"/>
  <c r="L50" i="7"/>
  <c r="L51" i="7"/>
  <c r="L52" i="7"/>
  <c r="L53" i="7"/>
  <c r="L54" i="7"/>
  <c r="L56" i="7"/>
  <c r="L57" i="7"/>
  <c r="L58" i="7"/>
  <c r="L60" i="7"/>
  <c r="L61" i="7"/>
  <c r="L62" i="7"/>
  <c r="L63" i="7"/>
  <c r="L64" i="7"/>
  <c r="L65" i="7"/>
  <c r="L66" i="7"/>
  <c r="L68" i="7"/>
  <c r="L69" i="7"/>
  <c r="L70" i="7"/>
  <c r="L71" i="7"/>
  <c r="L74" i="7"/>
  <c r="L75" i="7"/>
  <c r="L76" i="7"/>
  <c r="L77" i="7"/>
  <c r="L79" i="7"/>
  <c r="L80" i="7"/>
  <c r="L81" i="7"/>
  <c r="L82" i="7"/>
  <c r="L83" i="7"/>
  <c r="L84" i="7"/>
  <c r="L87" i="7"/>
  <c r="L88" i="7"/>
  <c r="L89" i="7"/>
  <c r="L90" i="7"/>
  <c r="L91" i="7"/>
  <c r="L93" i="7"/>
  <c r="L96" i="7"/>
  <c r="L97" i="7"/>
  <c r="L98" i="7"/>
  <c r="L99" i="7"/>
  <c r="L105" i="7"/>
  <c r="L106" i="7"/>
  <c r="L107" i="7"/>
  <c r="L108" i="7"/>
  <c r="L110" i="7"/>
  <c r="L113" i="7"/>
  <c r="L114" i="7"/>
  <c r="L115" i="7"/>
  <c r="L116" i="7"/>
  <c r="L118" i="7"/>
  <c r="L119" i="7"/>
  <c r="L120" i="7"/>
  <c r="L121" i="7"/>
  <c r="L122" i="7"/>
  <c r="L123" i="7"/>
  <c r="L124" i="7"/>
  <c r="L125" i="7"/>
  <c r="L127" i="7"/>
  <c r="L128" i="7"/>
  <c r="L129" i="7"/>
  <c r="L130" i="7"/>
  <c r="L132" i="7"/>
  <c r="L134" i="7"/>
  <c r="L135" i="7"/>
  <c r="L136" i="7"/>
  <c r="L137" i="7"/>
  <c r="L138" i="7"/>
  <c r="L139" i="7"/>
  <c r="L142" i="7"/>
  <c r="L143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1" i="7"/>
  <c r="L162" i="7"/>
  <c r="L163" i="7"/>
  <c r="L164" i="7"/>
  <c r="L165" i="7"/>
  <c r="L166" i="7"/>
  <c r="L167" i="7"/>
  <c r="L168" i="7"/>
  <c r="L169" i="7"/>
  <c r="L171" i="7"/>
  <c r="L172" i="7"/>
  <c r="L174" i="7"/>
  <c r="L4" i="7"/>
  <c r="I5" i="7"/>
  <c r="J5" i="7" s="1"/>
  <c r="I6" i="7"/>
  <c r="J6" i="7" s="1"/>
  <c r="I7" i="7"/>
  <c r="J7" i="7" s="1"/>
  <c r="I8" i="7"/>
  <c r="J8" i="7" s="1"/>
  <c r="I9" i="7"/>
  <c r="J9" i="7" s="1"/>
  <c r="I10" i="7"/>
  <c r="J10" i="7" s="1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I62" i="7"/>
  <c r="J62" i="7" s="1"/>
  <c r="I63" i="7"/>
  <c r="J63" i="7" s="1"/>
  <c r="I64" i="7"/>
  <c r="J64" i="7" s="1"/>
  <c r="I65" i="7"/>
  <c r="J65" i="7" s="1"/>
  <c r="I66" i="7"/>
  <c r="J66" i="7" s="1"/>
  <c r="I67" i="7"/>
  <c r="J67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J75" i="7" s="1"/>
  <c r="I76" i="7"/>
  <c r="J76" i="7" s="1"/>
  <c r="I77" i="7"/>
  <c r="J77" i="7" s="1"/>
  <c r="I78" i="7"/>
  <c r="J78" i="7" s="1"/>
  <c r="I79" i="7"/>
  <c r="J79" i="7" s="1"/>
  <c r="I80" i="7"/>
  <c r="J80" i="7" s="1"/>
  <c r="I81" i="7"/>
  <c r="J81" i="7" s="1"/>
  <c r="I82" i="7"/>
  <c r="J82" i="7" s="1"/>
  <c r="I83" i="7"/>
  <c r="J83" i="7" s="1"/>
  <c r="I84" i="7"/>
  <c r="J84" i="7" s="1"/>
  <c r="I85" i="7"/>
  <c r="J85" i="7" s="1"/>
  <c r="I86" i="7"/>
  <c r="J86" i="7" s="1"/>
  <c r="I87" i="7"/>
  <c r="J87" i="7" s="1"/>
  <c r="I88" i="7"/>
  <c r="J88" i="7" s="1"/>
  <c r="I89" i="7"/>
  <c r="J89" i="7" s="1"/>
  <c r="I90" i="7"/>
  <c r="J90" i="7" s="1"/>
  <c r="I91" i="7"/>
  <c r="J91" i="7" s="1"/>
  <c r="I92" i="7"/>
  <c r="J92" i="7" s="1"/>
  <c r="I93" i="7"/>
  <c r="J93" i="7" s="1"/>
  <c r="I94" i="7"/>
  <c r="J94" i="7" s="1"/>
  <c r="I95" i="7"/>
  <c r="J95" i="7" s="1"/>
  <c r="I96" i="7"/>
  <c r="J96" i="7" s="1"/>
  <c r="I97" i="7"/>
  <c r="J97" i="7" s="1"/>
  <c r="I98" i="7"/>
  <c r="J98" i="7" s="1"/>
  <c r="I99" i="7"/>
  <c r="J99" i="7" s="1"/>
  <c r="I100" i="7"/>
  <c r="J100" i="7" s="1"/>
  <c r="I101" i="7"/>
  <c r="J101" i="7" s="1"/>
  <c r="I102" i="7"/>
  <c r="J102" i="7" s="1"/>
  <c r="I103" i="7"/>
  <c r="J103" i="7" s="1"/>
  <c r="I104" i="7"/>
  <c r="J104" i="7" s="1"/>
  <c r="I105" i="7"/>
  <c r="J105" i="7" s="1"/>
  <c r="I106" i="7"/>
  <c r="J106" i="7" s="1"/>
  <c r="I107" i="7"/>
  <c r="J107" i="7" s="1"/>
  <c r="I108" i="7"/>
  <c r="J108" i="7" s="1"/>
  <c r="I109" i="7"/>
  <c r="J109" i="7" s="1"/>
  <c r="I110" i="7"/>
  <c r="J110" i="7" s="1"/>
  <c r="I111" i="7"/>
  <c r="J111" i="7" s="1"/>
  <c r="I112" i="7"/>
  <c r="J112" i="7" s="1"/>
  <c r="I113" i="7"/>
  <c r="J113" i="7" s="1"/>
  <c r="I114" i="7"/>
  <c r="J114" i="7" s="1"/>
  <c r="I115" i="7"/>
  <c r="J115" i="7" s="1"/>
  <c r="I116" i="7"/>
  <c r="J116" i="7" s="1"/>
  <c r="I117" i="7"/>
  <c r="J117" i="7" s="1"/>
  <c r="I118" i="7"/>
  <c r="J118" i="7" s="1"/>
  <c r="I119" i="7"/>
  <c r="J119" i="7" s="1"/>
  <c r="I120" i="7"/>
  <c r="J120" i="7" s="1"/>
  <c r="I121" i="7"/>
  <c r="J121" i="7" s="1"/>
  <c r="I122" i="7"/>
  <c r="J122" i="7" s="1"/>
  <c r="I123" i="7"/>
  <c r="J123" i="7" s="1"/>
  <c r="I124" i="7"/>
  <c r="J124" i="7" s="1"/>
  <c r="I125" i="7"/>
  <c r="J125" i="7" s="1"/>
  <c r="I126" i="7"/>
  <c r="J126" i="7" s="1"/>
  <c r="I127" i="7"/>
  <c r="J127" i="7" s="1"/>
  <c r="I128" i="7"/>
  <c r="J128" i="7" s="1"/>
  <c r="I129" i="7"/>
  <c r="J129" i="7" s="1"/>
  <c r="I130" i="7"/>
  <c r="J130" i="7" s="1"/>
  <c r="I131" i="7"/>
  <c r="J131" i="7" s="1"/>
  <c r="I132" i="7"/>
  <c r="J132" i="7" s="1"/>
  <c r="I133" i="7"/>
  <c r="J133" i="7" s="1"/>
  <c r="I134" i="7"/>
  <c r="J134" i="7" s="1"/>
  <c r="I135" i="7"/>
  <c r="J135" i="7" s="1"/>
  <c r="I136" i="7"/>
  <c r="J136" i="7" s="1"/>
  <c r="I137" i="7"/>
  <c r="J137" i="7" s="1"/>
  <c r="I138" i="7"/>
  <c r="J138" i="7" s="1"/>
  <c r="I139" i="7"/>
  <c r="J139" i="7" s="1"/>
  <c r="I140" i="7"/>
  <c r="J140" i="7" s="1"/>
  <c r="I141" i="7"/>
  <c r="J141" i="7" s="1"/>
  <c r="I142" i="7"/>
  <c r="J142" i="7" s="1"/>
  <c r="I143" i="7"/>
  <c r="J143" i="7" s="1"/>
  <c r="I144" i="7"/>
  <c r="J144" i="7" s="1"/>
  <c r="I145" i="7"/>
  <c r="J145" i="7" s="1"/>
  <c r="I146" i="7"/>
  <c r="J146" i="7" s="1"/>
  <c r="I147" i="7"/>
  <c r="J147" i="7" s="1"/>
  <c r="I148" i="7"/>
  <c r="J148" i="7" s="1"/>
  <c r="I149" i="7"/>
  <c r="J149" i="7" s="1"/>
  <c r="I150" i="7"/>
  <c r="J150" i="7" s="1"/>
  <c r="I151" i="7"/>
  <c r="J151" i="7" s="1"/>
  <c r="I152" i="7"/>
  <c r="J152" i="7" s="1"/>
  <c r="I153" i="7"/>
  <c r="J153" i="7" s="1"/>
  <c r="I154" i="7"/>
  <c r="J154" i="7" s="1"/>
  <c r="I155" i="7"/>
  <c r="J155" i="7" s="1"/>
  <c r="I156" i="7"/>
  <c r="J156" i="7" s="1"/>
  <c r="I157" i="7"/>
  <c r="J157" i="7" s="1"/>
  <c r="I158" i="7"/>
  <c r="J158" i="7" s="1"/>
  <c r="I159" i="7"/>
  <c r="J159" i="7" s="1"/>
  <c r="I160" i="7"/>
  <c r="J160" i="7" s="1"/>
  <c r="I161" i="7"/>
  <c r="J161" i="7" s="1"/>
  <c r="I162" i="7"/>
  <c r="J162" i="7" s="1"/>
  <c r="I163" i="7"/>
  <c r="J163" i="7" s="1"/>
  <c r="I164" i="7"/>
  <c r="J164" i="7" s="1"/>
  <c r="I165" i="7"/>
  <c r="J165" i="7" s="1"/>
  <c r="I166" i="7"/>
  <c r="J166" i="7" s="1"/>
  <c r="I167" i="7"/>
  <c r="J167" i="7" s="1"/>
  <c r="I168" i="7"/>
  <c r="J168" i="7" s="1"/>
  <c r="I169" i="7"/>
  <c r="J169" i="7" s="1"/>
  <c r="I170" i="7"/>
  <c r="J170" i="7" s="1"/>
  <c r="I171" i="7"/>
  <c r="J171" i="7" s="1"/>
  <c r="I172" i="7"/>
  <c r="J172" i="7" s="1"/>
  <c r="I173" i="7"/>
  <c r="J173" i="7" s="1"/>
  <c r="I174" i="7"/>
  <c r="J174" i="7" s="1"/>
  <c r="I4" i="7"/>
  <c r="J4" i="7" s="1"/>
  <c r="G175" i="7"/>
  <c r="C175" i="7"/>
  <c r="B175" i="7"/>
  <c r="F174" i="7"/>
  <c r="D174" i="7"/>
  <c r="E174" i="7" s="1"/>
  <c r="F173" i="7"/>
  <c r="D173" i="7"/>
  <c r="E173" i="7" s="1"/>
  <c r="F172" i="7"/>
  <c r="D172" i="7"/>
  <c r="E172" i="7" s="1"/>
  <c r="F171" i="7"/>
  <c r="D171" i="7"/>
  <c r="E171" i="7" s="1"/>
  <c r="F170" i="7"/>
  <c r="D170" i="7"/>
  <c r="E170" i="7" s="1"/>
  <c r="F169" i="7"/>
  <c r="D169" i="7"/>
  <c r="E169" i="7" s="1"/>
  <c r="F168" i="7"/>
  <c r="D168" i="7"/>
  <c r="E168" i="7" s="1"/>
  <c r="F167" i="7"/>
  <c r="D167" i="7"/>
  <c r="E167" i="7" s="1"/>
  <c r="F166" i="7"/>
  <c r="D166" i="7"/>
  <c r="E166" i="7" s="1"/>
  <c r="F165" i="7"/>
  <c r="D165" i="7"/>
  <c r="E165" i="7" s="1"/>
  <c r="F164" i="7"/>
  <c r="D164" i="7"/>
  <c r="E164" i="7" s="1"/>
  <c r="F163" i="7"/>
  <c r="D163" i="7"/>
  <c r="E163" i="7" s="1"/>
  <c r="F162" i="7"/>
  <c r="D162" i="7"/>
  <c r="E162" i="7" s="1"/>
  <c r="F161" i="7"/>
  <c r="D161" i="7"/>
  <c r="E161" i="7" s="1"/>
  <c r="F160" i="7"/>
  <c r="D160" i="7"/>
  <c r="E160" i="7" s="1"/>
  <c r="F159" i="7"/>
  <c r="D159" i="7"/>
  <c r="E159" i="7" s="1"/>
  <c r="F158" i="7"/>
  <c r="D158" i="7"/>
  <c r="E158" i="7" s="1"/>
  <c r="F157" i="7"/>
  <c r="D157" i="7"/>
  <c r="E157" i="7" s="1"/>
  <c r="F156" i="7"/>
  <c r="D156" i="7"/>
  <c r="E156" i="7" s="1"/>
  <c r="F155" i="7"/>
  <c r="D155" i="7"/>
  <c r="E155" i="7" s="1"/>
  <c r="F154" i="7"/>
  <c r="D154" i="7"/>
  <c r="E154" i="7" s="1"/>
  <c r="F153" i="7"/>
  <c r="D153" i="7"/>
  <c r="E153" i="7" s="1"/>
  <c r="F152" i="7"/>
  <c r="D152" i="7"/>
  <c r="E152" i="7" s="1"/>
  <c r="F151" i="7"/>
  <c r="D151" i="7"/>
  <c r="E151" i="7" s="1"/>
  <c r="F150" i="7"/>
  <c r="D150" i="7"/>
  <c r="E150" i="7" s="1"/>
  <c r="F149" i="7"/>
  <c r="D149" i="7"/>
  <c r="E149" i="7" s="1"/>
  <c r="F148" i="7"/>
  <c r="D148" i="7"/>
  <c r="E148" i="7" s="1"/>
  <c r="F147" i="7"/>
  <c r="D147" i="7"/>
  <c r="E147" i="7" s="1"/>
  <c r="F146" i="7"/>
  <c r="D146" i="7"/>
  <c r="E146" i="7" s="1"/>
  <c r="F145" i="7"/>
  <c r="D145" i="7"/>
  <c r="E145" i="7" s="1"/>
  <c r="F144" i="7"/>
  <c r="D144" i="7"/>
  <c r="E144" i="7" s="1"/>
  <c r="F143" i="7"/>
  <c r="D143" i="7"/>
  <c r="E143" i="7" s="1"/>
  <c r="F142" i="7"/>
  <c r="D142" i="7"/>
  <c r="E142" i="7" s="1"/>
  <c r="F141" i="7"/>
  <c r="D141" i="7"/>
  <c r="E141" i="7" s="1"/>
  <c r="F140" i="7"/>
  <c r="D140" i="7"/>
  <c r="E140" i="7" s="1"/>
  <c r="F139" i="7"/>
  <c r="D139" i="7"/>
  <c r="E139" i="7" s="1"/>
  <c r="F138" i="7"/>
  <c r="D138" i="7"/>
  <c r="E138" i="7" s="1"/>
  <c r="F137" i="7"/>
  <c r="D137" i="7"/>
  <c r="E137" i="7" s="1"/>
  <c r="F136" i="7"/>
  <c r="D136" i="7"/>
  <c r="E136" i="7" s="1"/>
  <c r="F135" i="7"/>
  <c r="D135" i="7"/>
  <c r="E135" i="7" s="1"/>
  <c r="F134" i="7"/>
  <c r="D134" i="7"/>
  <c r="E134" i="7" s="1"/>
  <c r="F133" i="7"/>
  <c r="D133" i="7"/>
  <c r="E133" i="7" s="1"/>
  <c r="F132" i="7"/>
  <c r="D132" i="7"/>
  <c r="E132" i="7" s="1"/>
  <c r="F131" i="7"/>
  <c r="D131" i="7"/>
  <c r="E131" i="7" s="1"/>
  <c r="F130" i="7"/>
  <c r="D130" i="7"/>
  <c r="E130" i="7" s="1"/>
  <c r="F129" i="7"/>
  <c r="D129" i="7"/>
  <c r="E129" i="7" s="1"/>
  <c r="F128" i="7"/>
  <c r="D128" i="7"/>
  <c r="E128" i="7" s="1"/>
  <c r="F127" i="7"/>
  <c r="D127" i="7"/>
  <c r="E127" i="7" s="1"/>
  <c r="F126" i="7"/>
  <c r="D126" i="7"/>
  <c r="E126" i="7" s="1"/>
  <c r="F125" i="7"/>
  <c r="D125" i="7"/>
  <c r="E125" i="7" s="1"/>
  <c r="F124" i="7"/>
  <c r="D124" i="7"/>
  <c r="E124" i="7" s="1"/>
  <c r="F123" i="7"/>
  <c r="D123" i="7"/>
  <c r="E123" i="7" s="1"/>
  <c r="F122" i="7"/>
  <c r="D122" i="7"/>
  <c r="E122" i="7" s="1"/>
  <c r="F121" i="7"/>
  <c r="D121" i="7"/>
  <c r="E121" i="7" s="1"/>
  <c r="F120" i="7"/>
  <c r="D120" i="7"/>
  <c r="E120" i="7" s="1"/>
  <c r="F119" i="7"/>
  <c r="D119" i="7"/>
  <c r="E119" i="7" s="1"/>
  <c r="F118" i="7"/>
  <c r="D118" i="7"/>
  <c r="E118" i="7" s="1"/>
  <c r="F117" i="7"/>
  <c r="D117" i="7"/>
  <c r="E117" i="7" s="1"/>
  <c r="F116" i="7"/>
  <c r="D116" i="7"/>
  <c r="E116" i="7" s="1"/>
  <c r="F115" i="7"/>
  <c r="D115" i="7"/>
  <c r="E115" i="7" s="1"/>
  <c r="F114" i="7"/>
  <c r="D114" i="7"/>
  <c r="E114" i="7" s="1"/>
  <c r="F113" i="7"/>
  <c r="D113" i="7"/>
  <c r="E113" i="7" s="1"/>
  <c r="F112" i="7"/>
  <c r="D112" i="7"/>
  <c r="E112" i="7" s="1"/>
  <c r="F111" i="7"/>
  <c r="D111" i="7"/>
  <c r="E111" i="7" s="1"/>
  <c r="F110" i="7"/>
  <c r="D110" i="7"/>
  <c r="E110" i="7" s="1"/>
  <c r="F109" i="7"/>
  <c r="D109" i="7"/>
  <c r="E109" i="7" s="1"/>
  <c r="F108" i="7"/>
  <c r="D108" i="7"/>
  <c r="E108" i="7" s="1"/>
  <c r="F107" i="7"/>
  <c r="D107" i="7"/>
  <c r="E107" i="7" s="1"/>
  <c r="F106" i="7"/>
  <c r="D106" i="7"/>
  <c r="E106" i="7" s="1"/>
  <c r="F105" i="7"/>
  <c r="D105" i="7"/>
  <c r="E105" i="7" s="1"/>
  <c r="F104" i="7"/>
  <c r="D104" i="7"/>
  <c r="E104" i="7" s="1"/>
  <c r="F103" i="7"/>
  <c r="D103" i="7"/>
  <c r="E103" i="7" s="1"/>
  <c r="F102" i="7"/>
  <c r="D102" i="7"/>
  <c r="E102" i="7" s="1"/>
  <c r="F101" i="7"/>
  <c r="D101" i="7"/>
  <c r="E101" i="7" s="1"/>
  <c r="F100" i="7"/>
  <c r="D100" i="7"/>
  <c r="E100" i="7" s="1"/>
  <c r="F99" i="7"/>
  <c r="D99" i="7"/>
  <c r="E99" i="7" s="1"/>
  <c r="F98" i="7"/>
  <c r="D98" i="7"/>
  <c r="E98" i="7" s="1"/>
  <c r="F97" i="7"/>
  <c r="D97" i="7"/>
  <c r="E97" i="7" s="1"/>
  <c r="F96" i="7"/>
  <c r="D96" i="7"/>
  <c r="E96" i="7" s="1"/>
  <c r="F95" i="7"/>
  <c r="D95" i="7"/>
  <c r="E95" i="7" s="1"/>
  <c r="F94" i="7"/>
  <c r="D94" i="7"/>
  <c r="E94" i="7" s="1"/>
  <c r="F93" i="7"/>
  <c r="D93" i="7"/>
  <c r="E93" i="7" s="1"/>
  <c r="F92" i="7"/>
  <c r="D92" i="7"/>
  <c r="E92" i="7" s="1"/>
  <c r="F91" i="7"/>
  <c r="D91" i="7"/>
  <c r="E91" i="7" s="1"/>
  <c r="F90" i="7"/>
  <c r="D90" i="7"/>
  <c r="E90" i="7" s="1"/>
  <c r="F89" i="7"/>
  <c r="D89" i="7"/>
  <c r="E89" i="7" s="1"/>
  <c r="F88" i="7"/>
  <c r="D88" i="7"/>
  <c r="E88" i="7" s="1"/>
  <c r="F87" i="7"/>
  <c r="D87" i="7"/>
  <c r="E87" i="7" s="1"/>
  <c r="F86" i="7"/>
  <c r="D86" i="7"/>
  <c r="E86" i="7" s="1"/>
  <c r="F85" i="7"/>
  <c r="D85" i="7"/>
  <c r="E85" i="7" s="1"/>
  <c r="F84" i="7"/>
  <c r="D84" i="7"/>
  <c r="E84" i="7" s="1"/>
  <c r="F83" i="7"/>
  <c r="D83" i="7"/>
  <c r="E83" i="7" s="1"/>
  <c r="F82" i="7"/>
  <c r="D82" i="7"/>
  <c r="E82" i="7" s="1"/>
  <c r="F81" i="7"/>
  <c r="D81" i="7"/>
  <c r="E81" i="7" s="1"/>
  <c r="F80" i="7"/>
  <c r="D80" i="7"/>
  <c r="E80" i="7" s="1"/>
  <c r="F79" i="7"/>
  <c r="D79" i="7"/>
  <c r="E79" i="7" s="1"/>
  <c r="F78" i="7"/>
  <c r="D78" i="7"/>
  <c r="E78" i="7" s="1"/>
  <c r="F77" i="7"/>
  <c r="D77" i="7"/>
  <c r="E77" i="7" s="1"/>
  <c r="F76" i="7"/>
  <c r="D76" i="7"/>
  <c r="E76" i="7" s="1"/>
  <c r="F75" i="7"/>
  <c r="D75" i="7"/>
  <c r="E75" i="7" s="1"/>
  <c r="F74" i="7"/>
  <c r="D74" i="7"/>
  <c r="E74" i="7" s="1"/>
  <c r="F73" i="7"/>
  <c r="D73" i="7"/>
  <c r="E73" i="7" s="1"/>
  <c r="F72" i="7"/>
  <c r="D72" i="7"/>
  <c r="E72" i="7" s="1"/>
  <c r="F71" i="7"/>
  <c r="D71" i="7"/>
  <c r="E71" i="7" s="1"/>
  <c r="F70" i="7"/>
  <c r="D70" i="7"/>
  <c r="E70" i="7" s="1"/>
  <c r="F69" i="7"/>
  <c r="D69" i="7"/>
  <c r="E69" i="7" s="1"/>
  <c r="F68" i="7"/>
  <c r="D68" i="7"/>
  <c r="E68" i="7" s="1"/>
  <c r="F67" i="7"/>
  <c r="D67" i="7"/>
  <c r="E67" i="7" s="1"/>
  <c r="F66" i="7"/>
  <c r="D66" i="7"/>
  <c r="E66" i="7" s="1"/>
  <c r="F65" i="7"/>
  <c r="D65" i="7"/>
  <c r="E65" i="7" s="1"/>
  <c r="F64" i="7"/>
  <c r="D64" i="7"/>
  <c r="E64" i="7" s="1"/>
  <c r="F63" i="7"/>
  <c r="D63" i="7"/>
  <c r="E63" i="7" s="1"/>
  <c r="F62" i="7"/>
  <c r="D62" i="7"/>
  <c r="E62" i="7" s="1"/>
  <c r="F61" i="7"/>
  <c r="D61" i="7"/>
  <c r="E61" i="7" s="1"/>
  <c r="F60" i="7"/>
  <c r="D60" i="7"/>
  <c r="E60" i="7" s="1"/>
  <c r="F59" i="7"/>
  <c r="D59" i="7"/>
  <c r="E59" i="7" s="1"/>
  <c r="F58" i="7"/>
  <c r="D58" i="7"/>
  <c r="E58" i="7" s="1"/>
  <c r="F57" i="7"/>
  <c r="D57" i="7"/>
  <c r="E57" i="7" s="1"/>
  <c r="F56" i="7"/>
  <c r="D56" i="7"/>
  <c r="E56" i="7" s="1"/>
  <c r="F55" i="7"/>
  <c r="D55" i="7"/>
  <c r="E55" i="7" s="1"/>
  <c r="F54" i="7"/>
  <c r="D54" i="7"/>
  <c r="E54" i="7" s="1"/>
  <c r="F53" i="7"/>
  <c r="D53" i="7"/>
  <c r="E53" i="7" s="1"/>
  <c r="F52" i="7"/>
  <c r="D52" i="7"/>
  <c r="E52" i="7" s="1"/>
  <c r="F51" i="7"/>
  <c r="D51" i="7"/>
  <c r="E51" i="7" s="1"/>
  <c r="F50" i="7"/>
  <c r="D50" i="7"/>
  <c r="E50" i="7" s="1"/>
  <c r="F49" i="7"/>
  <c r="D49" i="7"/>
  <c r="E49" i="7" s="1"/>
  <c r="F48" i="7"/>
  <c r="D48" i="7"/>
  <c r="E48" i="7" s="1"/>
  <c r="F47" i="7"/>
  <c r="D47" i="7"/>
  <c r="E47" i="7" s="1"/>
  <c r="F46" i="7"/>
  <c r="D46" i="7"/>
  <c r="E46" i="7" s="1"/>
  <c r="F45" i="7"/>
  <c r="D45" i="7"/>
  <c r="E45" i="7" s="1"/>
  <c r="F44" i="7"/>
  <c r="D44" i="7"/>
  <c r="E44" i="7" s="1"/>
  <c r="F43" i="7"/>
  <c r="D43" i="7"/>
  <c r="E43" i="7" s="1"/>
  <c r="F42" i="7"/>
  <c r="D42" i="7"/>
  <c r="E42" i="7" s="1"/>
  <c r="F41" i="7"/>
  <c r="D41" i="7"/>
  <c r="E41" i="7" s="1"/>
  <c r="F40" i="7"/>
  <c r="D40" i="7"/>
  <c r="E40" i="7" s="1"/>
  <c r="F39" i="7"/>
  <c r="D39" i="7"/>
  <c r="E39" i="7" s="1"/>
  <c r="F38" i="7"/>
  <c r="D38" i="7"/>
  <c r="E38" i="7" s="1"/>
  <c r="F37" i="7"/>
  <c r="D37" i="7"/>
  <c r="E37" i="7" s="1"/>
  <c r="F36" i="7"/>
  <c r="D36" i="7"/>
  <c r="E36" i="7" s="1"/>
  <c r="F35" i="7"/>
  <c r="D35" i="7"/>
  <c r="E35" i="7" s="1"/>
  <c r="F34" i="7"/>
  <c r="D34" i="7"/>
  <c r="E34" i="7" s="1"/>
  <c r="F33" i="7"/>
  <c r="D33" i="7"/>
  <c r="E33" i="7" s="1"/>
  <c r="F32" i="7"/>
  <c r="D32" i="7"/>
  <c r="E32" i="7" s="1"/>
  <c r="F31" i="7"/>
  <c r="D31" i="7"/>
  <c r="E31" i="7" s="1"/>
  <c r="F30" i="7"/>
  <c r="D30" i="7"/>
  <c r="E30" i="7" s="1"/>
  <c r="F29" i="7"/>
  <c r="D29" i="7"/>
  <c r="E29" i="7" s="1"/>
  <c r="F28" i="7"/>
  <c r="D28" i="7"/>
  <c r="E28" i="7" s="1"/>
  <c r="F27" i="7"/>
  <c r="D27" i="7"/>
  <c r="E27" i="7" s="1"/>
  <c r="F26" i="7"/>
  <c r="D26" i="7"/>
  <c r="E26" i="7" s="1"/>
  <c r="F25" i="7"/>
  <c r="D25" i="7"/>
  <c r="E25" i="7" s="1"/>
  <c r="F24" i="7"/>
  <c r="D24" i="7"/>
  <c r="E24" i="7" s="1"/>
  <c r="F23" i="7"/>
  <c r="D23" i="7"/>
  <c r="E23" i="7" s="1"/>
  <c r="F22" i="7"/>
  <c r="D22" i="7"/>
  <c r="E22" i="7" s="1"/>
  <c r="F21" i="7"/>
  <c r="D21" i="7"/>
  <c r="E21" i="7" s="1"/>
  <c r="F20" i="7"/>
  <c r="D20" i="7"/>
  <c r="E20" i="7" s="1"/>
  <c r="F19" i="7"/>
  <c r="D19" i="7"/>
  <c r="E19" i="7" s="1"/>
  <c r="F18" i="7"/>
  <c r="D18" i="7"/>
  <c r="E18" i="7" s="1"/>
  <c r="F17" i="7"/>
  <c r="D17" i="7"/>
  <c r="E17" i="7" s="1"/>
  <c r="F16" i="7"/>
  <c r="D16" i="7"/>
  <c r="E16" i="7" s="1"/>
  <c r="F15" i="7"/>
  <c r="D15" i="7"/>
  <c r="E15" i="7" s="1"/>
  <c r="F14" i="7"/>
  <c r="D14" i="7"/>
  <c r="E14" i="7" s="1"/>
  <c r="F13" i="7"/>
  <c r="D13" i="7"/>
  <c r="E13" i="7" s="1"/>
  <c r="F12" i="7"/>
  <c r="D12" i="7"/>
  <c r="E12" i="7" s="1"/>
  <c r="F11" i="7"/>
  <c r="D11" i="7"/>
  <c r="E11" i="7" s="1"/>
  <c r="F10" i="7"/>
  <c r="D10" i="7"/>
  <c r="E10" i="7" s="1"/>
  <c r="F9" i="7"/>
  <c r="D9" i="7"/>
  <c r="E9" i="7" s="1"/>
  <c r="F8" i="7"/>
  <c r="D8" i="7"/>
  <c r="E8" i="7" s="1"/>
  <c r="F7" i="7"/>
  <c r="D7" i="7"/>
  <c r="E7" i="7" s="1"/>
  <c r="F6" i="7"/>
  <c r="D6" i="7"/>
  <c r="E6" i="7" s="1"/>
  <c r="F5" i="7"/>
  <c r="D5" i="7"/>
  <c r="E5" i="7" s="1"/>
  <c r="F4" i="7"/>
  <c r="D4" i="7"/>
  <c r="E4" i="7" s="1"/>
  <c r="F174" i="6"/>
  <c r="F172" i="6"/>
  <c r="F169" i="6"/>
  <c r="F168" i="6"/>
  <c r="F167" i="6"/>
  <c r="F166" i="6"/>
  <c r="F165" i="6"/>
  <c r="F164" i="6"/>
  <c r="F163" i="6"/>
  <c r="F162" i="6"/>
  <c r="F159" i="6"/>
  <c r="F158" i="6"/>
  <c r="F157" i="6"/>
  <c r="F156" i="6"/>
  <c r="F154" i="6"/>
  <c r="F153" i="6"/>
  <c r="F152" i="6"/>
  <c r="F151" i="6"/>
  <c r="F150" i="6"/>
  <c r="F149" i="6"/>
  <c r="F148" i="6"/>
  <c r="F147" i="6"/>
  <c r="F146" i="6"/>
  <c r="F145" i="6"/>
  <c r="F143" i="6"/>
  <c r="F139" i="6"/>
  <c r="F138" i="6"/>
  <c r="F136" i="6"/>
  <c r="F134" i="6"/>
  <c r="F132" i="6"/>
  <c r="F130" i="6"/>
  <c r="F128" i="6"/>
  <c r="F127" i="6"/>
  <c r="F125" i="6"/>
  <c r="F124" i="6"/>
  <c r="F123" i="6"/>
  <c r="F122" i="6"/>
  <c r="F121" i="6"/>
  <c r="F120" i="6"/>
  <c r="F118" i="6"/>
  <c r="F116" i="6"/>
  <c r="F115" i="6"/>
  <c r="F114" i="6"/>
  <c r="F113" i="6"/>
  <c r="F110" i="6"/>
  <c r="F108" i="6"/>
  <c r="F107" i="6"/>
  <c r="F106" i="6"/>
  <c r="F99" i="6"/>
  <c r="F98" i="6"/>
  <c r="F97" i="6"/>
  <c r="F96" i="6"/>
  <c r="F93" i="6"/>
  <c r="F91" i="6"/>
  <c r="F90" i="6"/>
  <c r="F89" i="6"/>
  <c r="F88" i="6"/>
  <c r="F87" i="6"/>
  <c r="F84" i="6"/>
  <c r="F83" i="6"/>
  <c r="F81" i="6"/>
  <c r="F80" i="6"/>
  <c r="F79" i="6"/>
  <c r="F77" i="6"/>
  <c r="F75" i="6"/>
  <c r="F74" i="6"/>
  <c r="F71" i="6"/>
  <c r="F70" i="6"/>
  <c r="F69" i="6"/>
  <c r="F68" i="6"/>
  <c r="F66" i="6"/>
  <c r="F65" i="6"/>
  <c r="F64" i="6"/>
  <c r="F63" i="6"/>
  <c r="F61" i="6"/>
  <c r="F60" i="6"/>
  <c r="F57" i="6"/>
  <c r="F56" i="6"/>
  <c r="F54" i="6"/>
  <c r="F53" i="6"/>
  <c r="F52" i="6"/>
  <c r="F49" i="6"/>
  <c r="F47" i="6"/>
  <c r="F46" i="6"/>
  <c r="F40" i="6"/>
  <c r="F38" i="6"/>
  <c r="F36" i="6"/>
  <c r="F35" i="6"/>
  <c r="F34" i="6"/>
  <c r="F33" i="6"/>
  <c r="F32" i="6"/>
  <c r="F31" i="6"/>
  <c r="F29" i="6"/>
  <c r="F28" i="6"/>
  <c r="F26" i="6"/>
  <c r="F23" i="6"/>
  <c r="F22" i="6"/>
  <c r="F21" i="6"/>
  <c r="F20" i="6"/>
  <c r="F19" i="6"/>
  <c r="F18" i="6"/>
  <c r="F17" i="6"/>
  <c r="F15" i="6"/>
  <c r="F14" i="6"/>
  <c r="F13" i="6"/>
  <c r="F12" i="6"/>
  <c r="F11" i="6"/>
  <c r="F5" i="6"/>
  <c r="F6" i="6"/>
  <c r="F7" i="6"/>
  <c r="F8" i="6"/>
  <c r="F9" i="6"/>
  <c r="F10" i="6"/>
  <c r="F16" i="6"/>
  <c r="F24" i="6"/>
  <c r="F25" i="6"/>
  <c r="F27" i="6"/>
  <c r="F30" i="6"/>
  <c r="F37" i="6"/>
  <c r="F39" i="6"/>
  <c r="F41" i="6"/>
  <c r="F42" i="6"/>
  <c r="F43" i="6"/>
  <c r="F44" i="6"/>
  <c r="F45" i="6"/>
  <c r="F48" i="6"/>
  <c r="F50" i="6"/>
  <c r="F51" i="6"/>
  <c r="F55" i="6"/>
  <c r="F58" i="6"/>
  <c r="F59" i="6"/>
  <c r="F62" i="6"/>
  <c r="F67" i="6"/>
  <c r="F72" i="6"/>
  <c r="F73" i="6"/>
  <c r="F76" i="6"/>
  <c r="F78" i="6"/>
  <c r="F82" i="6"/>
  <c r="F85" i="6"/>
  <c r="F86" i="6"/>
  <c r="F92" i="6"/>
  <c r="F94" i="6"/>
  <c r="F95" i="6"/>
  <c r="F100" i="6"/>
  <c r="F101" i="6"/>
  <c r="F102" i="6"/>
  <c r="F103" i="6"/>
  <c r="F104" i="6"/>
  <c r="F105" i="6"/>
  <c r="F109" i="6"/>
  <c r="F111" i="6"/>
  <c r="F112" i="6"/>
  <c r="F117" i="6"/>
  <c r="F119" i="6"/>
  <c r="F126" i="6"/>
  <c r="F129" i="6"/>
  <c r="F131" i="6"/>
  <c r="F133" i="6"/>
  <c r="F135" i="6"/>
  <c r="F137" i="6"/>
  <c r="F140" i="6"/>
  <c r="F141" i="6"/>
  <c r="F142" i="6"/>
  <c r="F144" i="6"/>
  <c r="F155" i="6"/>
  <c r="F160" i="6"/>
  <c r="F161" i="6"/>
  <c r="F170" i="6"/>
  <c r="F171" i="6"/>
  <c r="F173" i="6"/>
  <c r="F4" i="6"/>
  <c r="K144" i="7" l="1"/>
  <c r="L144" i="7" s="1"/>
  <c r="K140" i="7"/>
  <c r="L140" i="7" s="1"/>
  <c r="K160" i="7"/>
  <c r="L160" i="7" s="1"/>
  <c r="K170" i="7"/>
  <c r="L170" i="7" s="1"/>
  <c r="K117" i="7"/>
  <c r="L117" i="7" s="1"/>
  <c r="K141" i="7"/>
  <c r="L141" i="7" s="1"/>
  <c r="K92" i="7"/>
  <c r="L92" i="7" s="1"/>
  <c r="K67" i="7"/>
  <c r="L67" i="7" s="1"/>
  <c r="K103" i="7"/>
  <c r="L103" i="7" s="1"/>
  <c r="K104" i="7"/>
  <c r="L104" i="7" s="1"/>
  <c r="K111" i="7"/>
  <c r="L111" i="7" s="1"/>
  <c r="K112" i="7"/>
  <c r="L112" i="7" s="1"/>
  <c r="K109" i="7"/>
  <c r="L109" i="7" s="1"/>
  <c r="K173" i="7"/>
  <c r="L173" i="7" s="1"/>
  <c r="K126" i="7"/>
  <c r="L126" i="7" s="1"/>
  <c r="K131" i="7"/>
  <c r="L131" i="7" s="1"/>
  <c r="K42" i="7"/>
  <c r="L42" i="7" s="1"/>
  <c r="K133" i="7"/>
  <c r="L133" i="7" s="1"/>
  <c r="K95" i="7"/>
  <c r="L95" i="7" s="1"/>
  <c r="K101" i="7"/>
  <c r="L101" i="7" s="1"/>
  <c r="K73" i="7"/>
  <c r="L73" i="7" s="1"/>
  <c r="K78" i="7"/>
  <c r="L78" i="7" s="1"/>
  <c r="K85" i="7"/>
  <c r="L85" i="7" s="1"/>
  <c r="K100" i="7"/>
  <c r="L100" i="7" s="1"/>
  <c r="K16" i="7"/>
  <c r="K72" i="7"/>
  <c r="L72" i="7" s="1"/>
  <c r="K86" i="7"/>
  <c r="L86" i="7" s="1"/>
  <c r="K94" i="7"/>
  <c r="L94" i="7" s="1"/>
  <c r="K59" i="7"/>
  <c r="L59" i="7" s="1"/>
  <c r="K102" i="7"/>
  <c r="L102" i="7" s="1"/>
  <c r="K39" i="7"/>
  <c r="L39" i="7" s="1"/>
  <c r="K55" i="7"/>
  <c r="L55" i="7" s="1"/>
  <c r="K25" i="7"/>
  <c r="L25" i="7" s="1"/>
  <c r="K24" i="7"/>
  <c r="L24" i="7" s="1"/>
  <c r="F175" i="7"/>
  <c r="G175" i="6"/>
  <c r="C175" i="6"/>
  <c r="K175" i="7" l="1"/>
  <c r="L16" i="7"/>
  <c r="L175" i="7" s="1"/>
  <c r="F175" i="6"/>
  <c r="D5" i="6"/>
  <c r="E5" i="6" s="1"/>
  <c r="D6" i="6"/>
  <c r="E6" i="6" s="1"/>
  <c r="D7" i="6"/>
  <c r="E7" i="6" s="1"/>
  <c r="D8" i="6"/>
  <c r="E8" i="6" s="1"/>
  <c r="D9" i="6"/>
  <c r="E9" i="6" s="1"/>
  <c r="D10" i="6"/>
  <c r="D11" i="6"/>
  <c r="E11" i="6" s="1"/>
  <c r="D12" i="6"/>
  <c r="E12" i="6" s="1"/>
  <c r="D13" i="6"/>
  <c r="E13" i="6" s="1"/>
  <c r="D14" i="6"/>
  <c r="E14" i="6" s="1"/>
  <c r="D15" i="6"/>
  <c r="E15" i="6" s="1"/>
  <c r="D16" i="6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D25" i="6"/>
  <c r="D26" i="6"/>
  <c r="E26" i="6" s="1"/>
  <c r="D27" i="6"/>
  <c r="D28" i="6"/>
  <c r="E28" i="6" s="1"/>
  <c r="D29" i="6"/>
  <c r="E29" i="6" s="1"/>
  <c r="D30" i="6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D38" i="6"/>
  <c r="E38" i="6" s="1"/>
  <c r="D39" i="6"/>
  <c r="D40" i="6"/>
  <c r="E40" i="6" s="1"/>
  <c r="D41" i="6"/>
  <c r="D42" i="6"/>
  <c r="D43" i="6"/>
  <c r="D44" i="6"/>
  <c r="D45" i="6"/>
  <c r="D46" i="6"/>
  <c r="E46" i="6" s="1"/>
  <c r="D47" i="6"/>
  <c r="E47" i="6" s="1"/>
  <c r="D48" i="6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D59" i="6"/>
  <c r="D60" i="6"/>
  <c r="E60" i="6" s="1"/>
  <c r="D61" i="6"/>
  <c r="E61" i="6" s="1"/>
  <c r="D62" i="6"/>
  <c r="D63" i="6"/>
  <c r="E63" i="6" s="1"/>
  <c r="D64" i="6"/>
  <c r="E64" i="6" s="1"/>
  <c r="D65" i="6"/>
  <c r="E65" i="6" s="1"/>
  <c r="D66" i="6"/>
  <c r="E66" i="6" s="1"/>
  <c r="D67" i="6"/>
  <c r="D68" i="6"/>
  <c r="E68" i="6" s="1"/>
  <c r="D69" i="6"/>
  <c r="E69" i="6" s="1"/>
  <c r="D70" i="6"/>
  <c r="E70" i="6" s="1"/>
  <c r="D71" i="6"/>
  <c r="E71" i="6" s="1"/>
  <c r="D72" i="6"/>
  <c r="D73" i="6"/>
  <c r="D74" i="6"/>
  <c r="E74" i="6" s="1"/>
  <c r="D75" i="6"/>
  <c r="E75" i="6" s="1"/>
  <c r="D76" i="6"/>
  <c r="D77" i="6"/>
  <c r="E77" i="6" s="1"/>
  <c r="D78" i="6"/>
  <c r="D79" i="6"/>
  <c r="E79" i="6" s="1"/>
  <c r="D80" i="6"/>
  <c r="E80" i="6" s="1"/>
  <c r="D81" i="6"/>
  <c r="E81" i="6" s="1"/>
  <c r="D82" i="6"/>
  <c r="D83" i="6"/>
  <c r="E83" i="6" s="1"/>
  <c r="D84" i="6"/>
  <c r="E84" i="6" s="1"/>
  <c r="D85" i="6"/>
  <c r="D86" i="6"/>
  <c r="D87" i="6"/>
  <c r="E87" i="6" s="1"/>
  <c r="D88" i="6"/>
  <c r="E88" i="6" s="1"/>
  <c r="D89" i="6"/>
  <c r="E89" i="6" s="1"/>
  <c r="D90" i="6"/>
  <c r="E90" i="6" s="1"/>
  <c r="D91" i="6"/>
  <c r="E91" i="6" s="1"/>
  <c r="D92" i="6"/>
  <c r="D93" i="6"/>
  <c r="E93" i="6" s="1"/>
  <c r="D94" i="6"/>
  <c r="D95" i="6"/>
  <c r="D96" i="6"/>
  <c r="E96" i="6" s="1"/>
  <c r="D97" i="6"/>
  <c r="E97" i="6" s="1"/>
  <c r="D98" i="6"/>
  <c r="E98" i="6" s="1"/>
  <c r="D99" i="6"/>
  <c r="E99" i="6" s="1"/>
  <c r="D100" i="6"/>
  <c r="D101" i="6"/>
  <c r="D102" i="6"/>
  <c r="D103" i="6"/>
  <c r="D104" i="6"/>
  <c r="D105" i="6"/>
  <c r="D106" i="6"/>
  <c r="E106" i="6" s="1"/>
  <c r="D107" i="6"/>
  <c r="E107" i="6" s="1"/>
  <c r="D108" i="6"/>
  <c r="E108" i="6" s="1"/>
  <c r="D109" i="6"/>
  <c r="D110" i="6"/>
  <c r="E110" i="6" s="1"/>
  <c r="D111" i="6"/>
  <c r="D112" i="6"/>
  <c r="D113" i="6"/>
  <c r="E113" i="6" s="1"/>
  <c r="D114" i="6"/>
  <c r="E114" i="6" s="1"/>
  <c r="D115" i="6"/>
  <c r="E115" i="6" s="1"/>
  <c r="D116" i="6"/>
  <c r="E116" i="6" s="1"/>
  <c r="D117" i="6"/>
  <c r="D118" i="6"/>
  <c r="E118" i="6" s="1"/>
  <c r="D119" i="6"/>
  <c r="D120" i="6"/>
  <c r="E120" i="6" s="1"/>
  <c r="D121" i="6"/>
  <c r="E121" i="6" s="1"/>
  <c r="D122" i="6"/>
  <c r="E122" i="6" s="1"/>
  <c r="D123" i="6"/>
  <c r="E123" i="6" s="1"/>
  <c r="D124" i="6"/>
  <c r="E124" i="6" s="1"/>
  <c r="D125" i="6"/>
  <c r="E125" i="6" s="1"/>
  <c r="D126" i="6"/>
  <c r="D127" i="6"/>
  <c r="E127" i="6" s="1"/>
  <c r="D128" i="6"/>
  <c r="E128" i="6" s="1"/>
  <c r="D129" i="6"/>
  <c r="D130" i="6"/>
  <c r="E130" i="6" s="1"/>
  <c r="D131" i="6"/>
  <c r="D132" i="6"/>
  <c r="E132" i="6" s="1"/>
  <c r="D133" i="6"/>
  <c r="D134" i="6"/>
  <c r="E134" i="6" s="1"/>
  <c r="D135" i="6"/>
  <c r="D136" i="6"/>
  <c r="E136" i="6" s="1"/>
  <c r="D137" i="6"/>
  <c r="D138" i="6"/>
  <c r="E138" i="6" s="1"/>
  <c r="D139" i="6"/>
  <c r="E139" i="6" s="1"/>
  <c r="D140" i="6"/>
  <c r="D141" i="6"/>
  <c r="D142" i="6"/>
  <c r="D143" i="6"/>
  <c r="E143" i="6" s="1"/>
  <c r="D144" i="6"/>
  <c r="D145" i="6"/>
  <c r="E145" i="6" s="1"/>
  <c r="D146" i="6"/>
  <c r="E146" i="6" s="1"/>
  <c r="D147" i="6"/>
  <c r="E147" i="6" s="1"/>
  <c r="D148" i="6"/>
  <c r="E148" i="6" s="1"/>
  <c r="D149" i="6"/>
  <c r="E149" i="6" s="1"/>
  <c r="D150" i="6"/>
  <c r="E150" i="6" s="1"/>
  <c r="D151" i="6"/>
  <c r="E151" i="6" s="1"/>
  <c r="D152" i="6"/>
  <c r="E152" i="6" s="1"/>
  <c r="D153" i="6"/>
  <c r="E153" i="6" s="1"/>
  <c r="D154" i="6"/>
  <c r="E154" i="6" s="1"/>
  <c r="D155" i="6"/>
  <c r="D156" i="6"/>
  <c r="E156" i="6" s="1"/>
  <c r="D157" i="6"/>
  <c r="E157" i="6" s="1"/>
  <c r="D158" i="6"/>
  <c r="E158" i="6" s="1"/>
  <c r="D159" i="6"/>
  <c r="E159" i="6" s="1"/>
  <c r="D160" i="6"/>
  <c r="D161" i="6"/>
  <c r="D162" i="6"/>
  <c r="E162" i="6" s="1"/>
  <c r="D163" i="6"/>
  <c r="E163" i="6" s="1"/>
  <c r="D164" i="6"/>
  <c r="E164" i="6" s="1"/>
  <c r="D165" i="6"/>
  <c r="E165" i="6" s="1"/>
  <c r="D166" i="6"/>
  <c r="E166" i="6" s="1"/>
  <c r="D167" i="6"/>
  <c r="E167" i="6" s="1"/>
  <c r="D168" i="6"/>
  <c r="E168" i="6" s="1"/>
  <c r="D169" i="6"/>
  <c r="E169" i="6" s="1"/>
  <c r="D170" i="6"/>
  <c r="D171" i="6"/>
  <c r="D172" i="6"/>
  <c r="E172" i="6" s="1"/>
  <c r="D173" i="6"/>
  <c r="D174" i="6"/>
  <c r="E174" i="6" s="1"/>
  <c r="D4" i="6"/>
  <c r="E4" i="6" s="1"/>
  <c r="B175" i="6"/>
  <c r="E133" i="6" l="1"/>
  <c r="E73" i="6"/>
  <c r="E24" i="6"/>
  <c r="E25" i="6"/>
  <c r="E72" i="6"/>
  <c r="E155" i="6"/>
  <c r="E173" i="6"/>
  <c r="E161" i="6"/>
  <c r="E137" i="6"/>
  <c r="E101" i="6"/>
  <c r="E41" i="6"/>
  <c r="E160" i="6"/>
  <c r="E112" i="6"/>
  <c r="E100" i="6"/>
  <c r="E76" i="6"/>
  <c r="E16" i="6"/>
  <c r="E171" i="6"/>
  <c r="E135" i="6"/>
  <c r="E111" i="6"/>
  <c r="E39" i="6"/>
  <c r="E27" i="6"/>
  <c r="E170" i="6"/>
  <c r="E86" i="6"/>
  <c r="E62" i="6"/>
  <c r="E37" i="6"/>
  <c r="E119" i="6"/>
  <c r="E109" i="6"/>
  <c r="E85" i="6"/>
  <c r="E144" i="6"/>
  <c r="E48" i="6"/>
  <c r="E59" i="6"/>
  <c r="E94" i="6"/>
  <c r="E82" i="6"/>
  <c r="E141" i="6"/>
  <c r="E117" i="6"/>
  <c r="E104" i="6"/>
  <c r="E103" i="6"/>
  <c r="E67" i="6"/>
  <c r="E43" i="6"/>
  <c r="E131" i="6"/>
  <c r="E95" i="6"/>
  <c r="E142" i="6"/>
  <c r="E58" i="6"/>
  <c r="E10" i="6"/>
  <c r="E129" i="6"/>
  <c r="E105" i="6"/>
  <c r="E45" i="6"/>
  <c r="E140" i="6"/>
  <c r="E92" i="6"/>
  <c r="E44" i="6"/>
  <c r="E126" i="6"/>
  <c r="E102" i="6"/>
  <c r="E78" i="6"/>
  <c r="E42" i="6"/>
  <c r="E30" i="6"/>
</calcChain>
</file>

<file path=xl/sharedStrings.xml><?xml version="1.0" encoding="utf-8"?>
<sst xmlns="http://schemas.openxmlformats.org/spreadsheetml/2006/main" count="393" uniqueCount="201">
  <si>
    <t>001 - Adair County</t>
  </si>
  <si>
    <t>005 - Allen County</t>
  </si>
  <si>
    <t>006 - Anchorage Independent</t>
  </si>
  <si>
    <t>011 - Anderson County</t>
  </si>
  <si>
    <t>012 - Ashland Independent</t>
  </si>
  <si>
    <t>013 - Augusta Independent</t>
  </si>
  <si>
    <t>015 - Ballard County</t>
  </si>
  <si>
    <t>016 - Barbourville Independent</t>
  </si>
  <si>
    <t>017 - Bardstown Independent</t>
  </si>
  <si>
    <t>021 - Barren County</t>
  </si>
  <si>
    <t>025 - Bath County</t>
  </si>
  <si>
    <t>026 - Beechwood Independent</t>
  </si>
  <si>
    <t>031 - Bell County</t>
  </si>
  <si>
    <t>032 - Bellevue Independent</t>
  </si>
  <si>
    <t>034 - Berea Independent</t>
  </si>
  <si>
    <t>035 - Boone County</t>
  </si>
  <si>
    <t>041 - Bourbon County</t>
  </si>
  <si>
    <t>042 - Bowling Green Independent</t>
  </si>
  <si>
    <t>045 - Boyd County</t>
  </si>
  <si>
    <t>051 - Boyle County</t>
  </si>
  <si>
    <t>055 - Bracken County</t>
  </si>
  <si>
    <t>061 - Breathitt County</t>
  </si>
  <si>
    <t>065 - Breckinridge County</t>
  </si>
  <si>
    <t>071 - Bullitt County</t>
  </si>
  <si>
    <t>072 - Burgin Independent</t>
  </si>
  <si>
    <t>075 - Butler County</t>
  </si>
  <si>
    <t>081 - Caldwell County</t>
  </si>
  <si>
    <t>085 - Calloway County</t>
  </si>
  <si>
    <t>091 - Campbell County</t>
  </si>
  <si>
    <t>092 - Campbellsville Independent</t>
  </si>
  <si>
    <t>095 - Carlisle County</t>
  </si>
  <si>
    <t>101 - Carroll County</t>
  </si>
  <si>
    <t>105 - Carter County</t>
  </si>
  <si>
    <t>111 - Casey County</t>
  </si>
  <si>
    <t>113 - Caverna Independent</t>
  </si>
  <si>
    <t>115 - Christian County</t>
  </si>
  <si>
    <t>121 - Clark County</t>
  </si>
  <si>
    <t>125 - Clay County</t>
  </si>
  <si>
    <t>131 - Clinton County</t>
  </si>
  <si>
    <t>132 - Cloverport Independent</t>
  </si>
  <si>
    <t>133 - Corbin Independent</t>
  </si>
  <si>
    <t>134 - Covington Independent</t>
  </si>
  <si>
    <t>135 - Crittenden County</t>
  </si>
  <si>
    <t>141 - Cumberland County</t>
  </si>
  <si>
    <t>143 - Danville Independent</t>
  </si>
  <si>
    <t>145 - Daviess County</t>
  </si>
  <si>
    <t>146 - Dawson Springs Independent</t>
  </si>
  <si>
    <t>147 - Dayton Independent</t>
  </si>
  <si>
    <t>149 - East Bernstadt Independent</t>
  </si>
  <si>
    <t>151 - Edmonson County</t>
  </si>
  <si>
    <t>152 - Elizabethtown Independent</t>
  </si>
  <si>
    <t>155 - Elliott County</t>
  </si>
  <si>
    <t>156 - Eminence Independent</t>
  </si>
  <si>
    <t>157 - Erlanger-Elsmere Independent</t>
  </si>
  <si>
    <t>161 - Estill County</t>
  </si>
  <si>
    <t>162 - Fairview Independent</t>
  </si>
  <si>
    <t>165 - Fayette County</t>
  </si>
  <si>
    <t>171 - Fleming County</t>
  </si>
  <si>
    <t>175 - Floyd County</t>
  </si>
  <si>
    <t>176 - Fort Thomas Independent</t>
  </si>
  <si>
    <t>177 - Frankfort Independent</t>
  </si>
  <si>
    <t>181 - Franklin County</t>
  </si>
  <si>
    <t>185 - Fulton County</t>
  </si>
  <si>
    <t>186 - Fulton Independent</t>
  </si>
  <si>
    <t>191 - Gallatin County</t>
  </si>
  <si>
    <t>195 - Garrard County</t>
  </si>
  <si>
    <t>197 - Glasgow Independent</t>
  </si>
  <si>
    <t>201 - Grant County</t>
  </si>
  <si>
    <t>205 - Graves County</t>
  </si>
  <si>
    <t>211 - Grayson County</t>
  </si>
  <si>
    <t>215 - Green County</t>
  </si>
  <si>
    <t>221 - Greenup County</t>
  </si>
  <si>
    <t>225 - Hancock County</t>
  </si>
  <si>
    <t>231 - Hardin County</t>
  </si>
  <si>
    <t>235 - Harlan County</t>
  </si>
  <si>
    <t>236 - Harlan Independent</t>
  </si>
  <si>
    <t>241 - Harrison County</t>
  </si>
  <si>
    <t>245 - Hart County</t>
  </si>
  <si>
    <t>246 - Hazard Independent</t>
  </si>
  <si>
    <t>251 - Henderson County</t>
  </si>
  <si>
    <t>255 - Henry County</t>
  </si>
  <si>
    <t>261 - Hickman County</t>
  </si>
  <si>
    <t>265 - Hopkins County</t>
  </si>
  <si>
    <t>271 - Jackson County</t>
  </si>
  <si>
    <t>272 - Jackson Independent</t>
  </si>
  <si>
    <t>275 - Jefferson County</t>
  </si>
  <si>
    <t>276 - Jenkins Independent</t>
  </si>
  <si>
    <t>281 - Jessamine County</t>
  </si>
  <si>
    <t>285 - Johnson County</t>
  </si>
  <si>
    <t>291 - Kenton County</t>
  </si>
  <si>
    <t>295 - Knott County</t>
  </si>
  <si>
    <t>301 - Knox County</t>
  </si>
  <si>
    <t>305 - LaRue County</t>
  </si>
  <si>
    <t>311 - Laurel County</t>
  </si>
  <si>
    <t>315 - Lawrence County</t>
  </si>
  <si>
    <t>321 - Lee County</t>
  </si>
  <si>
    <t>325 - Leslie County</t>
  </si>
  <si>
    <t>331 - Letcher County</t>
  </si>
  <si>
    <t>335 - Lewis County</t>
  </si>
  <si>
    <t>341 - Lincoln County</t>
  </si>
  <si>
    <t>345 - Livingston County</t>
  </si>
  <si>
    <t>351 - Logan County</t>
  </si>
  <si>
    <t>354 - Ludlow Independent</t>
  </si>
  <si>
    <t>361 - Lyon County</t>
  </si>
  <si>
    <t>365 - Madison County</t>
  </si>
  <si>
    <t>371 - Magoffin County</t>
  </si>
  <si>
    <t>375 - Marion County</t>
  </si>
  <si>
    <t>381 - Marshall County</t>
  </si>
  <si>
    <t>385 - Martin County</t>
  </si>
  <si>
    <t>391 - Mason County</t>
  </si>
  <si>
    <t>395 - McCracken County</t>
  </si>
  <si>
    <t>401 - McCreary County</t>
  </si>
  <si>
    <t>405 - McLean County</t>
  </si>
  <si>
    <t>411 - Meade County</t>
  </si>
  <si>
    <t>415 - Menifee County</t>
  </si>
  <si>
    <t>421 - Mercer County</t>
  </si>
  <si>
    <t>425 - Metcalfe County</t>
  </si>
  <si>
    <t>426 - Middlesboro Independent</t>
  </si>
  <si>
    <t>431 - Monroe County</t>
  </si>
  <si>
    <t>435 - Montgomery County</t>
  </si>
  <si>
    <t>441 - Morgan County</t>
  </si>
  <si>
    <t>445 - Muhlenberg County</t>
  </si>
  <si>
    <t>446 - Murray Independent</t>
  </si>
  <si>
    <t>451 - Nelson County</t>
  </si>
  <si>
    <t>452 - Newport Independent</t>
  </si>
  <si>
    <t>455 - Nicholas County</t>
  </si>
  <si>
    <t>461 - Ohio County</t>
  </si>
  <si>
    <t>465 - Oldham County</t>
  </si>
  <si>
    <t>471 - Owen County</t>
  </si>
  <si>
    <t>472 - Owensboro Independent</t>
  </si>
  <si>
    <t>475 - Owsley County</t>
  </si>
  <si>
    <t>476 - Paducah Independent</t>
  </si>
  <si>
    <t>477 - Paintsville Independent</t>
  </si>
  <si>
    <t>478 - Paris Independent</t>
  </si>
  <si>
    <t>481 - Pendleton County</t>
  </si>
  <si>
    <t>485 - Perry County</t>
  </si>
  <si>
    <t>491 - Pike County</t>
  </si>
  <si>
    <t>492 - Pikeville Independent</t>
  </si>
  <si>
    <t>493 - Pineville Independent</t>
  </si>
  <si>
    <t>495 - Powell County</t>
  </si>
  <si>
    <t>501 - Pulaski County</t>
  </si>
  <si>
    <t>502 - Raceland Independent</t>
  </si>
  <si>
    <t>505 - Robertson County</t>
  </si>
  <si>
    <t>511 - Rockcastle County</t>
  </si>
  <si>
    <t>515 - Rowan County</t>
  </si>
  <si>
    <t>521 - Russell County</t>
  </si>
  <si>
    <t>522 - Russell Independent</t>
  </si>
  <si>
    <t>523 - Russellville Independent</t>
  </si>
  <si>
    <t>524 - Science Hill Independent</t>
  </si>
  <si>
    <t>525 - Scott County</t>
  </si>
  <si>
    <t>531 - Shelby County</t>
  </si>
  <si>
    <t>535 - Simpson County</t>
  </si>
  <si>
    <t>536 - Somerset Independent</t>
  </si>
  <si>
    <t>537 - Southgate Independent</t>
  </si>
  <si>
    <t>541 - Spencer County</t>
  </si>
  <si>
    <t>545 - Taylor County</t>
  </si>
  <si>
    <t>551 - Todd County</t>
  </si>
  <si>
    <t>555 - Trigg County</t>
  </si>
  <si>
    <t>561 - Trimble County</t>
  </si>
  <si>
    <t>565 - Union County</t>
  </si>
  <si>
    <t>567 - Walton Verona Independent</t>
  </si>
  <si>
    <t>571 - Warren County</t>
  </si>
  <si>
    <t>575 - Washington County</t>
  </si>
  <si>
    <t>581 - Wayne County</t>
  </si>
  <si>
    <t>585 - Webster County</t>
  </si>
  <si>
    <t>591 - Whitley County</t>
  </si>
  <si>
    <t>592 - Williamsburg Independent</t>
  </si>
  <si>
    <t>593 - Williamstown Independent</t>
  </si>
  <si>
    <t>595 - Wolfe County</t>
  </si>
  <si>
    <t>601 - Woodford County</t>
  </si>
  <si>
    <t>District</t>
  </si>
  <si>
    <t>FEMA Disaster District - Tornado (32)</t>
  </si>
  <si>
    <t>FEMA Disaster District - Flood (28)</t>
  </si>
  <si>
    <t>District Totals</t>
  </si>
  <si>
    <t xml:space="preserve">Kentucky Department of Education </t>
  </si>
  <si>
    <t xml:space="preserve">Division of District Support </t>
  </si>
  <si>
    <t>Notes:</t>
  </si>
  <si>
    <t>392 - Mayfield Independent**</t>
  </si>
  <si>
    <t>SEEK 2022-23  Final AADA</t>
  </si>
  <si>
    <t>*Mayfield Independent had an inaccurate AADA listed in SEEK FY23. Was 1734.100 should have been 1700.297 per 19-20 SAAR</t>
  </si>
  <si>
    <t>Difference from FY23 SEEK to FY24 SAAR</t>
  </si>
  <si>
    <t xml:space="preserve">2022-23           SAAR </t>
  </si>
  <si>
    <t>Tentative 2023-24 PY E.O.Y. AADA includes the AADA clawback for districts that qualified for the 10% loss rule or the FEMA districts with 3% loss.</t>
  </si>
  <si>
    <t>SEEK 2023-24 Tentative AADA</t>
  </si>
  <si>
    <t>Amount of AADA Loss Regained from either of the Claw Back Provisions</t>
  </si>
  <si>
    <t>Actual % of Loss or Gain From 2022-23 Final SEEK to 2022-23 SAAR</t>
  </si>
  <si>
    <t>September 7, 2023</t>
  </si>
  <si>
    <t xml:space="preserve"> attendance for the previous school year, the average daily attendance for purposes of calculating program funding for the next school year shall be increased by an amount equal to two-thirds (2/3) of the decrease in average daily attendance.</t>
  </si>
  <si>
    <t>KRS 157.360 (10)  If the average daily attendance for the current school year in any district decreases by ten percent (10%) or more than the average daily attendance for the previous</t>
  </si>
  <si>
    <t>HB 1 (2022 SS)</t>
  </si>
  <si>
    <t>HB 1 (2022 SS) Notwithstanding KRS 157.360(10) or any other statute or administrative regulation to the contrary, if the average daily attendance for the 2022-2023 school year of a school district</t>
  </si>
  <si>
    <t xml:space="preserve"> from the 2018-2019 school year, the average daily attendance for purposes of calculation of program funding for the 2023-2024 school year shall be increased by an amount equal to two-thirds of the decrease in average daily attendance.</t>
  </si>
  <si>
    <t xml:space="preserve"> located in the areas named in the Presidential Declaration of a Major Disaster, designated FEMA-4663-DR-KY and  FEMA-4630-DR-KY included in this section decreases by three percent or more than the average daily attendance</t>
  </si>
  <si>
    <t xml:space="preserve">If the average daily attendance for purpose of calculation of program funding for the 2024-25 school year is equal to or less than 2022-23 school year than the 2024-25 school year shall be increased by an amount equal to one-thirds of the decrease in average daily attendance. </t>
  </si>
  <si>
    <t xml:space="preserve">2023-24           SAAR </t>
  </si>
  <si>
    <t>Actual % of Loss or Gain From 2022-23 SAAR to 2023-24 SAAR</t>
  </si>
  <si>
    <t>September 25, 2024</t>
  </si>
  <si>
    <t>2024-25 SEEK Tenative AADA</t>
  </si>
  <si>
    <t>Difference from 2022-23 SAAR to 2023-24 SAAR</t>
  </si>
  <si>
    <t>Amount of AADA Loss Regained from either of the 2/3 Claw Back Provisions</t>
  </si>
  <si>
    <t>1/3 AADA Clawback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</si>
</sst>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%"/>
    <numFmt numFmtId="166" formatCode="#,##0.000"/>
    <numFmt numFmtId="167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right" vertical="center" wrapText="1" readingOrder="1"/>
    </xf>
    <xf numFmtId="0" fontId="4" fillId="0" borderId="0" xfId="0" applyFont="1"/>
    <xf numFmtId="0" fontId="1" fillId="2" borderId="0" xfId="0" applyFont="1" applyFill="1"/>
    <xf numFmtId="0" fontId="1" fillId="3" borderId="0" xfId="0" applyFont="1" applyFill="1"/>
    <xf numFmtId="15" fontId="0" fillId="0" borderId="0" xfId="0" applyNumberFormat="1"/>
    <xf numFmtId="0" fontId="5" fillId="0" borderId="0" xfId="0" applyFont="1"/>
    <xf numFmtId="49" fontId="0" fillId="0" borderId="0" xfId="0" applyNumberFormat="1"/>
    <xf numFmtId="164" fontId="2" fillId="0" borderId="1" xfId="0" applyNumberFormat="1" applyFont="1" applyBorder="1" applyAlignment="1">
      <alignment horizontal="right" vertical="center" wrapText="1" readingOrder="1"/>
    </xf>
    <xf numFmtId="164" fontId="2" fillId="0" borderId="3" xfId="0" applyNumberFormat="1" applyFont="1" applyBorder="1" applyAlignment="1">
      <alignment horizontal="right" vertical="center" wrapText="1" readingOrder="1"/>
    </xf>
    <xf numFmtId="0" fontId="7" fillId="0" borderId="0" xfId="0" applyFont="1"/>
    <xf numFmtId="0" fontId="8" fillId="0" borderId="0" xfId="0" applyFont="1"/>
    <xf numFmtId="43" fontId="0" fillId="0" borderId="0" xfId="0" applyNumberFormat="1"/>
    <xf numFmtId="0" fontId="2" fillId="0" borderId="4" xfId="0" applyFont="1" applyBorder="1" applyAlignment="1">
      <alignment horizontal="left" vertical="center" wrapText="1" readingOrder="1"/>
    </xf>
    <xf numFmtId="164" fontId="2" fillId="0" borderId="4" xfId="0" applyNumberFormat="1" applyFont="1" applyBorder="1" applyAlignment="1">
      <alignment horizontal="right" vertical="center" wrapText="1" readingOrder="1"/>
    </xf>
    <xf numFmtId="43" fontId="3" fillId="0" borderId="0" xfId="2" applyFont="1" applyAlignment="1">
      <alignment horizontal="right" vertical="center" wrapText="1" readingOrder="1"/>
    </xf>
    <xf numFmtId="43" fontId="1" fillId="0" borderId="0" xfId="2" applyFont="1"/>
    <xf numFmtId="2" fontId="1" fillId="0" borderId="0" xfId="2" applyNumberFormat="1" applyFont="1"/>
    <xf numFmtId="0" fontId="2" fillId="4" borderId="1" xfId="0" applyFont="1" applyFill="1" applyBorder="1" applyAlignment="1">
      <alignment horizontal="left" vertical="center" wrapText="1" readingOrder="1"/>
    </xf>
    <xf numFmtId="164" fontId="2" fillId="4" borderId="1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left" vertical="top"/>
    </xf>
    <xf numFmtId="2" fontId="7" fillId="0" borderId="1" xfId="0" applyNumberFormat="1" applyFont="1" applyBorder="1"/>
    <xf numFmtId="164" fontId="7" fillId="0" borderId="1" xfId="0" applyNumberFormat="1" applyFont="1" applyBorder="1"/>
    <xf numFmtId="10" fontId="7" fillId="0" borderId="1" xfId="1" applyNumberFormat="1" applyFont="1" applyBorder="1"/>
    <xf numFmtId="1" fontId="7" fillId="0" borderId="1" xfId="0" applyNumberFormat="1" applyFont="1" applyBorder="1"/>
    <xf numFmtId="10" fontId="7" fillId="0" borderId="1" xfId="1" applyNumberFormat="1" applyFont="1" applyFill="1" applyBorder="1"/>
    <xf numFmtId="2" fontId="7" fillId="0" borderId="3" xfId="0" applyNumberFormat="1" applyFont="1" applyBorder="1"/>
    <xf numFmtId="1" fontId="7" fillId="0" borderId="3" xfId="0" applyNumberFormat="1" applyFont="1" applyBorder="1"/>
    <xf numFmtId="0" fontId="0" fillId="5" borderId="0" xfId="0" applyFill="1"/>
    <xf numFmtId="4" fontId="2" fillId="0" borderId="0" xfId="0" applyNumberFormat="1" applyFont="1" applyAlignment="1">
      <alignment horizontal="right" vertical="center" wrapText="1" readingOrder="1"/>
    </xf>
    <xf numFmtId="4" fontId="7" fillId="0" borderId="0" xfId="0" applyNumberFormat="1" applyFont="1"/>
    <xf numFmtId="9" fontId="7" fillId="0" borderId="0" xfId="1" applyFont="1"/>
    <xf numFmtId="4" fontId="2" fillId="0" borderId="1" xfId="0" applyNumberFormat="1" applyFont="1" applyBorder="1" applyAlignment="1">
      <alignment horizontal="right" vertical="center" wrapText="1" readingOrder="1"/>
    </xf>
    <xf numFmtId="4" fontId="7" fillId="0" borderId="1" xfId="0" applyNumberFormat="1" applyFont="1" applyBorder="1"/>
    <xf numFmtId="9" fontId="7" fillId="0" borderId="1" xfId="1" applyFont="1" applyBorder="1"/>
    <xf numFmtId="9" fontId="7" fillId="0" borderId="0" xfId="1" applyFont="1" applyBorder="1"/>
    <xf numFmtId="43" fontId="3" fillId="0" borderId="0" xfId="2" applyFont="1" applyBorder="1" applyAlignment="1">
      <alignment horizontal="right" vertical="center" wrapText="1" readingOrder="1"/>
    </xf>
    <xf numFmtId="43" fontId="1" fillId="0" borderId="0" xfId="2" applyFont="1" applyBorder="1"/>
    <xf numFmtId="165" fontId="7" fillId="0" borderId="1" xfId="1" applyNumberFormat="1" applyFont="1" applyBorder="1"/>
    <xf numFmtId="2" fontId="1" fillId="0" borderId="0" xfId="2" applyNumberFormat="1" applyFont="1" applyFill="1" applyBorder="1"/>
    <xf numFmtId="0" fontId="0" fillId="0" borderId="1" xfId="0" applyBorder="1"/>
    <xf numFmtId="166" fontId="7" fillId="0" borderId="1" xfId="0" applyNumberFormat="1" applyFont="1" applyBorder="1"/>
    <xf numFmtId="9" fontId="7" fillId="0" borderId="1" xfId="1" applyFont="1" applyFill="1" applyBorder="1"/>
    <xf numFmtId="167" fontId="0" fillId="0" borderId="0" xfId="2" applyNumberFormat="1" applyFont="1" applyFill="1"/>
    <xf numFmtId="167" fontId="1" fillId="0" borderId="0" xfId="2" applyNumberFormat="1" applyFont="1"/>
    <xf numFmtId="166" fontId="1" fillId="0" borderId="0" xfId="0" applyNumberFormat="1" applyFont="1"/>
    <xf numFmtId="0" fontId="10" fillId="0" borderId="0" xfId="0" applyFont="1"/>
    <xf numFmtId="49" fontId="10" fillId="0" borderId="0" xfId="0" applyNumberFormat="1" applyFont="1"/>
    <xf numFmtId="15" fontId="10" fillId="0" borderId="0" xfId="0" applyNumberFormat="1" applyFont="1"/>
    <xf numFmtId="0" fontId="10" fillId="4" borderId="0" xfId="0" applyFont="1" applyFill="1"/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8D78-C4B0-405E-9D0E-C21EEF6C2240}">
  <dimension ref="A1:G193"/>
  <sheetViews>
    <sheetView zoomScale="120" zoomScaleNormal="120" workbookViewId="0">
      <pane xSplit="1" ySplit="3" topLeftCell="B149" activePane="bottomRight" state="frozen"/>
      <selection pane="topRight" activeCell="B1" sqref="B1"/>
      <selection pane="bottomLeft" activeCell="A5" sqref="A5"/>
      <selection pane="bottomRight" activeCell="I10" sqref="I10:J10"/>
    </sheetView>
  </sheetViews>
  <sheetFormatPr defaultRowHeight="15" x14ac:dyDescent="0.25"/>
  <cols>
    <col min="1" max="1" width="38.28515625" customWidth="1"/>
    <col min="2" max="2" width="18.5703125" customWidth="1"/>
    <col min="3" max="3" width="14.7109375" bestFit="1" customWidth="1"/>
    <col min="4" max="4" width="20.28515625" customWidth="1"/>
    <col min="5" max="5" width="21.5703125" customWidth="1"/>
    <col min="6" max="6" width="14.42578125" customWidth="1"/>
    <col min="7" max="7" width="19.140625" customWidth="1"/>
  </cols>
  <sheetData>
    <row r="1" spans="1:7" s="11" customFormat="1" ht="15.75" x14ac:dyDescent="0.25">
      <c r="A1" s="8" t="s">
        <v>171</v>
      </c>
      <c r="B1" s="25" t="s">
        <v>189</v>
      </c>
    </row>
    <row r="2" spans="1:7" ht="15.75" x14ac:dyDescent="0.25">
      <c r="A2" s="9" t="s">
        <v>172</v>
      </c>
      <c r="B2" s="7" t="s">
        <v>189</v>
      </c>
      <c r="G2" s="16"/>
    </row>
    <row r="3" spans="1:7" ht="96.75" customHeight="1" x14ac:dyDescent="0.25">
      <c r="A3" s="1" t="s">
        <v>170</v>
      </c>
      <c r="B3" s="2" t="s">
        <v>178</v>
      </c>
      <c r="C3" s="2" t="s">
        <v>181</v>
      </c>
      <c r="D3" s="2" t="s">
        <v>180</v>
      </c>
      <c r="E3" s="2" t="s">
        <v>185</v>
      </c>
      <c r="F3" s="2" t="s">
        <v>184</v>
      </c>
      <c r="G3" s="2" t="s">
        <v>183</v>
      </c>
    </row>
    <row r="4" spans="1:7" ht="15.75" x14ac:dyDescent="0.25">
      <c r="A4" s="18" t="s">
        <v>0</v>
      </c>
      <c r="B4" s="19">
        <v>2433.8919999999998</v>
      </c>
      <c r="C4" s="26">
        <v>2376.6000000000004</v>
      </c>
      <c r="D4" s="27">
        <f t="shared" ref="D4:D35" si="0">B4-C4</f>
        <v>57.291999999999462</v>
      </c>
      <c r="E4" s="28">
        <f t="shared" ref="E4:E35" si="1">D4/B4</f>
        <v>2.3539253179680718E-2</v>
      </c>
      <c r="F4" s="29">
        <f t="shared" ref="F4:F35" si="2">G4-C4</f>
        <v>-3.0000000001564331E-3</v>
      </c>
      <c r="G4" s="26">
        <v>2376.5970000000002</v>
      </c>
    </row>
    <row r="5" spans="1:7" ht="15.75" x14ac:dyDescent="0.25">
      <c r="A5" s="3" t="s">
        <v>1</v>
      </c>
      <c r="B5" s="13">
        <v>2788.982</v>
      </c>
      <c r="C5" s="26">
        <v>2831.54</v>
      </c>
      <c r="D5" s="27">
        <f t="shared" si="0"/>
        <v>-42.557999999999993</v>
      </c>
      <c r="E5" s="28">
        <f t="shared" si="1"/>
        <v>-1.5259331182488805E-2</v>
      </c>
      <c r="F5" s="29">
        <f t="shared" si="2"/>
        <v>3.9999999999054126E-3</v>
      </c>
      <c r="G5" s="26">
        <v>2831.5439999999999</v>
      </c>
    </row>
    <row r="6" spans="1:7" ht="15.75" x14ac:dyDescent="0.25">
      <c r="A6" s="3" t="s">
        <v>2</v>
      </c>
      <c r="B6" s="13">
        <v>362.48399999999998</v>
      </c>
      <c r="C6" s="26">
        <v>386.36</v>
      </c>
      <c r="D6" s="27">
        <f t="shared" si="0"/>
        <v>-23.876000000000033</v>
      </c>
      <c r="E6" s="28">
        <f t="shared" si="1"/>
        <v>-6.5867734851745269E-2</v>
      </c>
      <c r="F6" s="29">
        <f t="shared" si="2"/>
        <v>2.9999999999859028E-3</v>
      </c>
      <c r="G6" s="26">
        <v>386.363</v>
      </c>
    </row>
    <row r="7" spans="1:7" ht="15.75" x14ac:dyDescent="0.25">
      <c r="A7" s="3" t="s">
        <v>3</v>
      </c>
      <c r="B7" s="13">
        <v>3319.181</v>
      </c>
      <c r="C7" s="26">
        <v>3300.55</v>
      </c>
      <c r="D7" s="27">
        <f t="shared" si="0"/>
        <v>18.630999999999858</v>
      </c>
      <c r="E7" s="28">
        <f t="shared" si="1"/>
        <v>5.6131316731446272E-3</v>
      </c>
      <c r="F7" s="29">
        <f t="shared" si="2"/>
        <v>9.9999999974897946E-4</v>
      </c>
      <c r="G7" s="26">
        <v>3300.5509999999999</v>
      </c>
    </row>
    <row r="8" spans="1:7" ht="15.75" x14ac:dyDescent="0.25">
      <c r="A8" s="3" t="s">
        <v>4</v>
      </c>
      <c r="B8" s="13">
        <v>2928.2</v>
      </c>
      <c r="C8" s="26">
        <v>2766.9700000000003</v>
      </c>
      <c r="D8" s="27">
        <f t="shared" si="0"/>
        <v>161.22999999999956</v>
      </c>
      <c r="E8" s="28">
        <f t="shared" si="1"/>
        <v>5.506112970425503E-2</v>
      </c>
      <c r="F8" s="29">
        <f t="shared" si="2"/>
        <v>-3.0000000001564331E-3</v>
      </c>
      <c r="G8" s="26">
        <v>2766.9670000000001</v>
      </c>
    </row>
    <row r="9" spans="1:7" ht="15.75" x14ac:dyDescent="0.25">
      <c r="A9" s="3" t="s">
        <v>5</v>
      </c>
      <c r="B9" s="13">
        <v>264.262</v>
      </c>
      <c r="C9" s="26">
        <v>275.94</v>
      </c>
      <c r="D9" s="27">
        <f t="shared" si="0"/>
        <v>-11.677999999999997</v>
      </c>
      <c r="E9" s="28">
        <f t="shared" si="1"/>
        <v>-4.4190992272820147E-2</v>
      </c>
      <c r="F9" s="29">
        <f t="shared" si="2"/>
        <v>0</v>
      </c>
      <c r="G9" s="26">
        <v>275.94</v>
      </c>
    </row>
    <row r="10" spans="1:7" ht="15.75" x14ac:dyDescent="0.25">
      <c r="A10" s="3" t="s">
        <v>6</v>
      </c>
      <c r="B10" s="13">
        <v>1079.3430000000001</v>
      </c>
      <c r="C10" s="26">
        <v>880.12</v>
      </c>
      <c r="D10" s="27">
        <f t="shared" si="0"/>
        <v>199.22300000000007</v>
      </c>
      <c r="E10" s="28">
        <f t="shared" si="1"/>
        <v>0.18457802570637885</v>
      </c>
      <c r="F10" s="27">
        <f t="shared" si="2"/>
        <v>132.81799999999998</v>
      </c>
      <c r="G10" s="26">
        <v>1012.938</v>
      </c>
    </row>
    <row r="11" spans="1:7" ht="15.75" x14ac:dyDescent="0.25">
      <c r="A11" s="3" t="s">
        <v>7</v>
      </c>
      <c r="B11" s="13">
        <v>594.28300000000002</v>
      </c>
      <c r="C11" s="26">
        <v>598.08000000000004</v>
      </c>
      <c r="D11" s="27">
        <f t="shared" si="0"/>
        <v>-3.7970000000000255</v>
      </c>
      <c r="E11" s="28">
        <f t="shared" si="1"/>
        <v>-6.3892118738042743E-3</v>
      </c>
      <c r="F11" s="29">
        <f t="shared" si="2"/>
        <v>4.9999999999954525E-3</v>
      </c>
      <c r="G11" s="26">
        <v>598.08500000000004</v>
      </c>
    </row>
    <row r="12" spans="1:7" ht="15.75" x14ac:dyDescent="0.25">
      <c r="A12" s="3" t="s">
        <v>8</v>
      </c>
      <c r="B12" s="13">
        <v>2314.797</v>
      </c>
      <c r="C12" s="26">
        <v>2265.0700000000002</v>
      </c>
      <c r="D12" s="27">
        <f t="shared" si="0"/>
        <v>49.726999999999862</v>
      </c>
      <c r="E12" s="28">
        <f t="shared" si="1"/>
        <v>2.1482229327236844E-2</v>
      </c>
      <c r="F12" s="29">
        <f t="shared" si="2"/>
        <v>-6.0000000003128662E-3</v>
      </c>
      <c r="G12" s="26">
        <v>2265.0639999999999</v>
      </c>
    </row>
    <row r="13" spans="1:7" ht="15.75" x14ac:dyDescent="0.25">
      <c r="A13" s="4" t="s">
        <v>9</v>
      </c>
      <c r="B13" s="13">
        <v>4639.63</v>
      </c>
      <c r="C13" s="26">
        <v>4542.5</v>
      </c>
      <c r="D13" s="27">
        <f t="shared" si="0"/>
        <v>97.130000000000109</v>
      </c>
      <c r="E13" s="28">
        <f t="shared" si="1"/>
        <v>2.0934859029707133E-2</v>
      </c>
      <c r="F13" s="29">
        <f t="shared" si="2"/>
        <v>2.9999999997016857E-3</v>
      </c>
      <c r="G13" s="26">
        <v>4542.5029999999997</v>
      </c>
    </row>
    <row r="14" spans="1:7" ht="15.75" x14ac:dyDescent="0.25">
      <c r="A14" s="3" t="s">
        <v>10</v>
      </c>
      <c r="B14" s="13">
        <v>1795.059</v>
      </c>
      <c r="C14" s="26">
        <v>1703.01</v>
      </c>
      <c r="D14" s="27">
        <f t="shared" si="0"/>
        <v>92.048999999999978</v>
      </c>
      <c r="E14" s="28">
        <f t="shared" si="1"/>
        <v>5.1279094447591961E-2</v>
      </c>
      <c r="F14" s="29">
        <f t="shared" si="2"/>
        <v>0</v>
      </c>
      <c r="G14" s="26">
        <v>1703.01</v>
      </c>
    </row>
    <row r="15" spans="1:7" ht="15.75" x14ac:dyDescent="0.25">
      <c r="A15" s="23" t="s">
        <v>11</v>
      </c>
      <c r="B15" s="13">
        <v>1382.048</v>
      </c>
      <c r="C15" s="26">
        <v>1428.56</v>
      </c>
      <c r="D15" s="27">
        <f t="shared" si="0"/>
        <v>-46.511999999999944</v>
      </c>
      <c r="E15" s="28">
        <f t="shared" si="1"/>
        <v>-3.3654402741438751E-2</v>
      </c>
      <c r="F15" s="29">
        <f t="shared" si="2"/>
        <v>9.9999999997635314E-4</v>
      </c>
      <c r="G15" s="26">
        <v>1428.5609999999999</v>
      </c>
    </row>
    <row r="16" spans="1:7" ht="15.75" x14ac:dyDescent="0.25">
      <c r="A16" s="3" t="s">
        <v>12</v>
      </c>
      <c r="B16" s="13">
        <v>2367.8879999999999</v>
      </c>
      <c r="C16" s="26">
        <v>2091.54</v>
      </c>
      <c r="D16" s="27">
        <f t="shared" si="0"/>
        <v>276.34799999999996</v>
      </c>
      <c r="E16" s="28">
        <f t="shared" si="1"/>
        <v>0.11670653341712106</v>
      </c>
      <c r="F16" s="27">
        <f t="shared" si="2"/>
        <v>184.23399999999992</v>
      </c>
      <c r="G16" s="26">
        <v>2275.7739999999999</v>
      </c>
    </row>
    <row r="17" spans="1:7" ht="15.75" x14ac:dyDescent="0.25">
      <c r="A17" s="3" t="s">
        <v>13</v>
      </c>
      <c r="B17" s="13">
        <v>571.85799999999995</v>
      </c>
      <c r="C17" s="26">
        <v>543.78</v>
      </c>
      <c r="D17" s="27">
        <f t="shared" si="0"/>
        <v>28.077999999999975</v>
      </c>
      <c r="E17" s="28">
        <f t="shared" si="1"/>
        <v>4.9099601649360468E-2</v>
      </c>
      <c r="F17" s="29">
        <f t="shared" si="2"/>
        <v>-2.9999999999290594E-3</v>
      </c>
      <c r="G17" s="26">
        <v>543.77700000000004</v>
      </c>
    </row>
    <row r="18" spans="1:7" ht="15.75" x14ac:dyDescent="0.25">
      <c r="A18" s="3" t="s">
        <v>14</v>
      </c>
      <c r="B18" s="13">
        <v>1006.9349999999999</v>
      </c>
      <c r="C18" s="26">
        <v>931.95</v>
      </c>
      <c r="D18" s="27">
        <f t="shared" si="0"/>
        <v>74.9849999999999</v>
      </c>
      <c r="E18" s="28">
        <f t="shared" si="1"/>
        <v>7.4468560532705591E-2</v>
      </c>
      <c r="F18" s="29">
        <f t="shared" si="2"/>
        <v>-2.0000000000663931E-3</v>
      </c>
      <c r="G18" s="26">
        <v>931.94799999999998</v>
      </c>
    </row>
    <row r="19" spans="1:7" ht="15.75" x14ac:dyDescent="0.25">
      <c r="A19" s="3" t="s">
        <v>15</v>
      </c>
      <c r="B19" s="13">
        <v>19266.208999999999</v>
      </c>
      <c r="C19" s="26">
        <v>18571.93</v>
      </c>
      <c r="D19" s="27">
        <f t="shared" si="0"/>
        <v>694.27899999999863</v>
      </c>
      <c r="E19" s="28">
        <f t="shared" si="1"/>
        <v>3.6036098227731191E-2</v>
      </c>
      <c r="F19" s="29">
        <f t="shared" si="2"/>
        <v>6.0000000012223609E-3</v>
      </c>
      <c r="G19" s="26">
        <v>18571.936000000002</v>
      </c>
    </row>
    <row r="20" spans="1:7" ht="15.75" x14ac:dyDescent="0.25">
      <c r="A20" s="3" t="s">
        <v>16</v>
      </c>
      <c r="B20" s="13">
        <v>2490.3960000000002</v>
      </c>
      <c r="C20" s="26">
        <v>2278.5300000000002</v>
      </c>
      <c r="D20" s="27">
        <f t="shared" si="0"/>
        <v>211.86599999999999</v>
      </c>
      <c r="E20" s="28">
        <f t="shared" si="1"/>
        <v>8.5073217271470061E-2</v>
      </c>
      <c r="F20" s="29">
        <f t="shared" si="2"/>
        <v>-3.0000000001564331E-3</v>
      </c>
      <c r="G20" s="26">
        <v>2278.527</v>
      </c>
    </row>
    <row r="21" spans="1:7" ht="15.75" x14ac:dyDescent="0.25">
      <c r="A21" s="4" t="s">
        <v>17</v>
      </c>
      <c r="B21" s="13">
        <v>4022.05</v>
      </c>
      <c r="C21" s="26">
        <v>4066.62</v>
      </c>
      <c r="D21" s="27">
        <f t="shared" si="0"/>
        <v>-44.569999999999709</v>
      </c>
      <c r="E21" s="28">
        <f t="shared" si="1"/>
        <v>-1.1081413706940418E-2</v>
      </c>
      <c r="F21" s="29">
        <f t="shared" si="2"/>
        <v>3.0000000001564331E-3</v>
      </c>
      <c r="G21" s="26">
        <v>4066.623</v>
      </c>
    </row>
    <row r="22" spans="1:7" ht="15.75" x14ac:dyDescent="0.25">
      <c r="A22" s="3" t="s">
        <v>18</v>
      </c>
      <c r="B22" s="13">
        <v>2800.4650000000001</v>
      </c>
      <c r="C22" s="26">
        <v>2625.19</v>
      </c>
      <c r="D22" s="27">
        <f t="shared" si="0"/>
        <v>175.27500000000009</v>
      </c>
      <c r="E22" s="28">
        <f t="shared" si="1"/>
        <v>6.2587820236996383E-2</v>
      </c>
      <c r="F22" s="29">
        <f t="shared" si="2"/>
        <v>0</v>
      </c>
      <c r="G22" s="26">
        <v>2625.19</v>
      </c>
    </row>
    <row r="23" spans="1:7" ht="15.75" x14ac:dyDescent="0.25">
      <c r="A23" s="3" t="s">
        <v>19</v>
      </c>
      <c r="B23" s="13">
        <v>2442.8389999999999</v>
      </c>
      <c r="C23" s="26">
        <v>2630.74</v>
      </c>
      <c r="D23" s="27">
        <f t="shared" si="0"/>
        <v>-187.90099999999984</v>
      </c>
      <c r="E23" s="28">
        <f t="shared" si="1"/>
        <v>-7.6919109282273551E-2</v>
      </c>
      <c r="F23" s="29">
        <f t="shared" si="2"/>
        <v>-2.9999999997016857E-3</v>
      </c>
      <c r="G23" s="26">
        <v>2630.7370000000001</v>
      </c>
    </row>
    <row r="24" spans="1:7" ht="15.75" x14ac:dyDescent="0.25">
      <c r="A24" s="3" t="s">
        <v>20</v>
      </c>
      <c r="B24" s="13">
        <v>1169.587</v>
      </c>
      <c r="C24" s="26">
        <v>1023</v>
      </c>
      <c r="D24" s="27">
        <f t="shared" si="0"/>
        <v>146.58699999999999</v>
      </c>
      <c r="E24" s="28">
        <f t="shared" si="1"/>
        <v>0.12533227541003789</v>
      </c>
      <c r="F24" s="27">
        <f t="shared" si="2"/>
        <v>97.72199999999998</v>
      </c>
      <c r="G24" s="26">
        <v>1120.722</v>
      </c>
    </row>
    <row r="25" spans="1:7" ht="15.75" x14ac:dyDescent="0.25">
      <c r="A25" s="5" t="s">
        <v>21</v>
      </c>
      <c r="B25" s="13">
        <v>1663.5360000000001</v>
      </c>
      <c r="C25" s="26">
        <v>1467.53</v>
      </c>
      <c r="D25" s="27">
        <f t="shared" si="0"/>
        <v>196.00600000000009</v>
      </c>
      <c r="E25" s="28">
        <f t="shared" si="1"/>
        <v>0.11782492233411244</v>
      </c>
      <c r="F25" s="27">
        <f t="shared" si="2"/>
        <v>130.67100000000005</v>
      </c>
      <c r="G25" s="26">
        <v>1598.201</v>
      </c>
    </row>
    <row r="26" spans="1:7" ht="15.75" x14ac:dyDescent="0.25">
      <c r="A26" s="4" t="s">
        <v>22</v>
      </c>
      <c r="B26" s="13">
        <v>2359.1030000000001</v>
      </c>
      <c r="C26" s="26">
        <v>2384.6400000000003</v>
      </c>
      <c r="D26" s="27">
        <f t="shared" si="0"/>
        <v>-25.537000000000262</v>
      </c>
      <c r="E26" s="28">
        <f t="shared" si="1"/>
        <v>-1.0824877082518339E-2</v>
      </c>
      <c r="F26" s="29">
        <f t="shared" si="2"/>
        <v>-1.0000000002037268E-3</v>
      </c>
      <c r="G26" s="26">
        <v>2384.6390000000001</v>
      </c>
    </row>
    <row r="27" spans="1:7" ht="15.75" x14ac:dyDescent="0.25">
      <c r="A27" s="4" t="s">
        <v>23</v>
      </c>
      <c r="B27" s="13">
        <v>12035.273999999999</v>
      </c>
      <c r="C27" s="26">
        <v>11541.599999999999</v>
      </c>
      <c r="D27" s="27">
        <f t="shared" si="0"/>
        <v>493.67400000000089</v>
      </c>
      <c r="E27" s="28">
        <f t="shared" si="1"/>
        <v>4.1018924870343698E-2</v>
      </c>
      <c r="F27" s="27">
        <f t="shared" si="2"/>
        <v>329.1160000000018</v>
      </c>
      <c r="G27" s="26">
        <v>11870.716</v>
      </c>
    </row>
    <row r="28" spans="1:7" ht="15.75" x14ac:dyDescent="0.25">
      <c r="A28" s="3" t="s">
        <v>24</v>
      </c>
      <c r="B28" s="13">
        <v>450.19900000000001</v>
      </c>
      <c r="C28" s="26">
        <v>444.89000000000004</v>
      </c>
      <c r="D28" s="27">
        <f t="shared" si="0"/>
        <v>5.3089999999999691</v>
      </c>
      <c r="E28" s="28">
        <f t="shared" si="1"/>
        <v>1.179256284443095E-2</v>
      </c>
      <c r="F28" s="29">
        <f t="shared" si="2"/>
        <v>4.9999999999386091E-3</v>
      </c>
      <c r="G28" s="26">
        <v>444.89499999999998</v>
      </c>
    </row>
    <row r="29" spans="1:7" ht="15.75" x14ac:dyDescent="0.25">
      <c r="A29" s="3" t="s">
        <v>25</v>
      </c>
      <c r="B29" s="13">
        <v>2073</v>
      </c>
      <c r="C29" s="26">
        <v>1948.88</v>
      </c>
      <c r="D29" s="27">
        <f t="shared" si="0"/>
        <v>124.11999999999989</v>
      </c>
      <c r="E29" s="28">
        <f t="shared" si="1"/>
        <v>5.9874577906415767E-2</v>
      </c>
      <c r="F29" s="29">
        <f t="shared" si="2"/>
        <v>3.9999999999054126E-3</v>
      </c>
      <c r="G29" s="26">
        <v>1948.884</v>
      </c>
    </row>
    <row r="30" spans="1:7" ht="15.75" x14ac:dyDescent="0.25">
      <c r="A30" s="4" t="s">
        <v>26</v>
      </c>
      <c r="B30" s="13">
        <v>1773.759</v>
      </c>
      <c r="C30" s="26">
        <v>1658</v>
      </c>
      <c r="D30" s="27">
        <f t="shared" si="0"/>
        <v>115.75900000000001</v>
      </c>
      <c r="E30" s="28">
        <f t="shared" si="1"/>
        <v>6.526196625358914E-2</v>
      </c>
      <c r="F30" s="27">
        <f t="shared" si="2"/>
        <v>77.173000000000002</v>
      </c>
      <c r="G30" s="26">
        <v>1735.173</v>
      </c>
    </row>
    <row r="31" spans="1:7" ht="15.75" x14ac:dyDescent="0.25">
      <c r="A31" s="3" t="s">
        <v>27</v>
      </c>
      <c r="B31" s="13">
        <v>2732.6529999999998</v>
      </c>
      <c r="C31" s="26">
        <v>2802.07</v>
      </c>
      <c r="D31" s="27">
        <f t="shared" si="0"/>
        <v>-69.417000000000371</v>
      </c>
      <c r="E31" s="28">
        <f t="shared" si="1"/>
        <v>-2.5402786230084969E-2</v>
      </c>
      <c r="F31" s="29">
        <f t="shared" si="2"/>
        <v>5.9999999998581188E-3</v>
      </c>
      <c r="G31" s="26">
        <v>2802.076</v>
      </c>
    </row>
    <row r="32" spans="1:7" ht="15.75" x14ac:dyDescent="0.25">
      <c r="A32" s="3" t="s">
        <v>28</v>
      </c>
      <c r="B32" s="13">
        <v>4724.5600000000004</v>
      </c>
      <c r="C32" s="26">
        <v>4723.29</v>
      </c>
      <c r="D32" s="27">
        <f t="shared" si="0"/>
        <v>1.2700000000004366</v>
      </c>
      <c r="E32" s="28">
        <f t="shared" si="1"/>
        <v>2.6880810064861839E-4</v>
      </c>
      <c r="F32" s="29">
        <f t="shared" si="2"/>
        <v>-1.0000000002037268E-3</v>
      </c>
      <c r="G32" s="26">
        <v>4723.2889999999998</v>
      </c>
    </row>
    <row r="33" spans="1:7" ht="15.75" x14ac:dyDescent="0.25">
      <c r="A33" s="4" t="s">
        <v>29</v>
      </c>
      <c r="B33" s="24">
        <v>1074.0060000000001</v>
      </c>
      <c r="C33" s="26">
        <v>1126.31</v>
      </c>
      <c r="D33" s="27">
        <f t="shared" si="0"/>
        <v>-52.30399999999986</v>
      </c>
      <c r="E33" s="28">
        <f t="shared" si="1"/>
        <v>-4.8699914153179646E-2</v>
      </c>
      <c r="F33" s="29">
        <f t="shared" si="2"/>
        <v>-9.0000000000145519E-3</v>
      </c>
      <c r="G33" s="26">
        <v>1126.3009999999999</v>
      </c>
    </row>
    <row r="34" spans="1:7" ht="15.75" x14ac:dyDescent="0.25">
      <c r="A34" s="3" t="s">
        <v>30</v>
      </c>
      <c r="B34" s="13">
        <v>665.34400000000005</v>
      </c>
      <c r="C34" s="26">
        <v>642.92000000000007</v>
      </c>
      <c r="D34" s="27">
        <f t="shared" si="0"/>
        <v>22.423999999999978</v>
      </c>
      <c r="E34" s="28">
        <f t="shared" si="1"/>
        <v>3.3702866487110392E-2</v>
      </c>
      <c r="F34" s="29">
        <f t="shared" si="2"/>
        <v>9.9999999997635314E-4</v>
      </c>
      <c r="G34" s="26">
        <v>642.92100000000005</v>
      </c>
    </row>
    <row r="35" spans="1:7" ht="15.75" x14ac:dyDescent="0.25">
      <c r="A35" s="3" t="s">
        <v>31</v>
      </c>
      <c r="B35" s="13">
        <v>1801.79</v>
      </c>
      <c r="C35" s="26">
        <v>1681.92</v>
      </c>
      <c r="D35" s="27">
        <f t="shared" si="0"/>
        <v>119.86999999999989</v>
      </c>
      <c r="E35" s="28">
        <f t="shared" si="1"/>
        <v>6.6528285760271672E-2</v>
      </c>
      <c r="F35" s="29">
        <f t="shared" si="2"/>
        <v>0</v>
      </c>
      <c r="G35" s="26">
        <v>1681.92</v>
      </c>
    </row>
    <row r="36" spans="1:7" ht="15.75" x14ac:dyDescent="0.25">
      <c r="A36" s="3" t="s">
        <v>32</v>
      </c>
      <c r="B36" s="13">
        <v>3887.6210000000001</v>
      </c>
      <c r="C36" s="26">
        <v>3587.7799999999997</v>
      </c>
      <c r="D36" s="27">
        <f t="shared" ref="D36:D67" si="3">B36-C36</f>
        <v>299.84100000000035</v>
      </c>
      <c r="E36" s="28">
        <f t="shared" ref="E36:E67" si="4">D36/B36</f>
        <v>7.7127117072369022E-2</v>
      </c>
      <c r="F36" s="29">
        <f t="shared" ref="F36:F67" si="5">G36-C36</f>
        <v>-4.999999999654392E-3</v>
      </c>
      <c r="G36" s="26">
        <v>3587.7750000000001</v>
      </c>
    </row>
    <row r="37" spans="1:7" ht="15.75" x14ac:dyDescent="0.25">
      <c r="A37" s="5" t="s">
        <v>33</v>
      </c>
      <c r="B37" s="13">
        <v>2146.8200000000002</v>
      </c>
      <c r="C37" s="26">
        <v>1988.81</v>
      </c>
      <c r="D37" s="27">
        <f t="shared" si="3"/>
        <v>158.01000000000022</v>
      </c>
      <c r="E37" s="28">
        <f t="shared" si="4"/>
        <v>7.3601885579601553E-2</v>
      </c>
      <c r="F37" s="27">
        <f t="shared" si="5"/>
        <v>105.34000000000015</v>
      </c>
      <c r="G37" s="26">
        <v>2094.15</v>
      </c>
    </row>
    <row r="38" spans="1:7" ht="15.75" x14ac:dyDescent="0.25">
      <c r="A38" s="4" t="s">
        <v>34</v>
      </c>
      <c r="B38" s="13">
        <v>561.11300000000006</v>
      </c>
      <c r="C38" s="26">
        <v>552.35</v>
      </c>
      <c r="D38" s="27">
        <f t="shared" si="3"/>
        <v>8.7630000000000337</v>
      </c>
      <c r="E38" s="28">
        <f t="shared" si="4"/>
        <v>1.5617175150103513E-2</v>
      </c>
      <c r="F38" s="29">
        <f t="shared" si="5"/>
        <v>1.9999999999527063E-3</v>
      </c>
      <c r="G38" s="26">
        <v>552.35199999999998</v>
      </c>
    </row>
    <row r="39" spans="1:7" ht="15.75" x14ac:dyDescent="0.25">
      <c r="A39" s="4" t="s">
        <v>35</v>
      </c>
      <c r="B39" s="13">
        <v>7890.57</v>
      </c>
      <c r="C39" s="26">
        <v>7443.48</v>
      </c>
      <c r="D39" s="27">
        <f t="shared" si="3"/>
        <v>447.09000000000015</v>
      </c>
      <c r="E39" s="28">
        <f t="shared" si="4"/>
        <v>5.6661305837220906E-2</v>
      </c>
      <c r="F39" s="27">
        <f t="shared" si="5"/>
        <v>298.0600000000004</v>
      </c>
      <c r="G39" s="26">
        <v>7741.54</v>
      </c>
    </row>
    <row r="40" spans="1:7" ht="15.75" x14ac:dyDescent="0.25">
      <c r="A40" s="3" t="s">
        <v>36</v>
      </c>
      <c r="B40" s="13">
        <v>4827.57</v>
      </c>
      <c r="C40" s="26">
        <v>4584.72</v>
      </c>
      <c r="D40" s="27">
        <f t="shared" si="3"/>
        <v>242.84999999999945</v>
      </c>
      <c r="E40" s="28">
        <f t="shared" si="4"/>
        <v>5.0304811737582153E-2</v>
      </c>
      <c r="F40" s="29">
        <f t="shared" si="5"/>
        <v>-2.0000000004074536E-3</v>
      </c>
      <c r="G40" s="26">
        <v>4584.7179999999998</v>
      </c>
    </row>
    <row r="41" spans="1:7" ht="15.75" x14ac:dyDescent="0.25">
      <c r="A41" s="5" t="s">
        <v>37</v>
      </c>
      <c r="B41" s="13">
        <v>2809.98</v>
      </c>
      <c r="C41" s="26">
        <v>2404.84</v>
      </c>
      <c r="D41" s="27">
        <f t="shared" si="3"/>
        <v>405.13999999999987</v>
      </c>
      <c r="E41" s="28">
        <f t="shared" si="4"/>
        <v>0.14417896212784428</v>
      </c>
      <c r="F41" s="27">
        <f t="shared" si="5"/>
        <v>270.09299999999985</v>
      </c>
      <c r="G41" s="26">
        <v>2674.933</v>
      </c>
    </row>
    <row r="42" spans="1:7" ht="15.75" x14ac:dyDescent="0.25">
      <c r="A42" s="3" t="s">
        <v>38</v>
      </c>
      <c r="B42" s="13">
        <v>1570.1220000000001</v>
      </c>
      <c r="C42" s="26">
        <v>1347.89</v>
      </c>
      <c r="D42" s="27">
        <f t="shared" si="3"/>
        <v>222.23199999999997</v>
      </c>
      <c r="E42" s="28">
        <f t="shared" si="4"/>
        <v>0.14153804608813836</v>
      </c>
      <c r="F42" s="27">
        <f t="shared" si="5"/>
        <v>148.15499999999997</v>
      </c>
      <c r="G42" s="26">
        <v>1496.0450000000001</v>
      </c>
    </row>
    <row r="43" spans="1:7" ht="15.75" x14ac:dyDescent="0.25">
      <c r="A43" s="4" t="s">
        <v>39</v>
      </c>
      <c r="B43" s="13">
        <v>341.19799999999998</v>
      </c>
      <c r="C43" s="26">
        <v>256.81</v>
      </c>
      <c r="D43" s="27">
        <f t="shared" si="3"/>
        <v>84.387999999999977</v>
      </c>
      <c r="E43" s="28">
        <f t="shared" si="4"/>
        <v>0.24732853064789354</v>
      </c>
      <c r="F43" s="27">
        <f t="shared" si="5"/>
        <v>56.259000000000015</v>
      </c>
      <c r="G43" s="26">
        <v>313.06900000000002</v>
      </c>
    </row>
    <row r="44" spans="1:7" ht="15.75" x14ac:dyDescent="0.25">
      <c r="A44" s="5" t="s">
        <v>40</v>
      </c>
      <c r="B44" s="13">
        <v>2782.0540000000001</v>
      </c>
      <c r="C44" s="26">
        <v>2666.41</v>
      </c>
      <c r="D44" s="27">
        <f t="shared" si="3"/>
        <v>115.64400000000023</v>
      </c>
      <c r="E44" s="28">
        <f t="shared" si="4"/>
        <v>4.1567848790857488E-2</v>
      </c>
      <c r="F44" s="27">
        <f t="shared" si="5"/>
        <v>77.096000000000004</v>
      </c>
      <c r="G44" s="26">
        <v>2743.5059999999999</v>
      </c>
    </row>
    <row r="45" spans="1:7" ht="15.75" x14ac:dyDescent="0.25">
      <c r="A45" s="3" t="s">
        <v>41</v>
      </c>
      <c r="B45" s="13">
        <v>3433.3560000000002</v>
      </c>
      <c r="C45" s="26">
        <v>3028.15</v>
      </c>
      <c r="D45" s="27">
        <f t="shared" si="3"/>
        <v>405.20600000000013</v>
      </c>
      <c r="E45" s="28">
        <f t="shared" si="4"/>
        <v>0.11802038588483109</v>
      </c>
      <c r="F45" s="27">
        <f t="shared" si="5"/>
        <v>270.13999999999987</v>
      </c>
      <c r="G45" s="26">
        <v>3298.29</v>
      </c>
    </row>
    <row r="46" spans="1:7" ht="15.75" x14ac:dyDescent="0.25">
      <c r="A46" s="3" t="s">
        <v>42</v>
      </c>
      <c r="B46" s="13">
        <v>1229.922</v>
      </c>
      <c r="C46" s="26">
        <v>1239.49</v>
      </c>
      <c r="D46" s="27">
        <f t="shared" si="3"/>
        <v>-9.5679999999999836</v>
      </c>
      <c r="E46" s="28">
        <f t="shared" si="4"/>
        <v>-7.779355113576295E-3</v>
      </c>
      <c r="F46" s="29">
        <f t="shared" si="5"/>
        <v>-1.9999999999527063E-3</v>
      </c>
      <c r="G46" s="26">
        <v>1239.4880000000001</v>
      </c>
    </row>
    <row r="47" spans="1:7" ht="15.75" x14ac:dyDescent="0.25">
      <c r="A47" s="5" t="s">
        <v>43</v>
      </c>
      <c r="B47" s="13">
        <v>842.35500000000002</v>
      </c>
      <c r="C47" s="26">
        <v>876.39</v>
      </c>
      <c r="D47" s="27">
        <f t="shared" si="3"/>
        <v>-34.034999999999968</v>
      </c>
      <c r="E47" s="28">
        <f t="shared" si="4"/>
        <v>-4.0404580016738745E-2</v>
      </c>
      <c r="F47" s="29">
        <f t="shared" si="5"/>
        <v>2.0000000000663931E-3</v>
      </c>
      <c r="G47" s="26">
        <v>876.39200000000005</v>
      </c>
    </row>
    <row r="48" spans="1:7" ht="15.75" x14ac:dyDescent="0.25">
      <c r="A48" s="3" t="s">
        <v>44</v>
      </c>
      <c r="B48" s="13">
        <v>1730.4939999999999</v>
      </c>
      <c r="C48" s="26">
        <v>1542.92</v>
      </c>
      <c r="D48" s="27">
        <f t="shared" si="3"/>
        <v>187.57399999999984</v>
      </c>
      <c r="E48" s="28">
        <f t="shared" si="4"/>
        <v>0.10839332583643738</v>
      </c>
      <c r="F48" s="27">
        <f t="shared" si="5"/>
        <v>125.04999999999995</v>
      </c>
      <c r="G48" s="26">
        <v>1667.97</v>
      </c>
    </row>
    <row r="49" spans="1:7" ht="15.75" x14ac:dyDescent="0.25">
      <c r="A49" s="3" t="s">
        <v>45</v>
      </c>
      <c r="B49" s="13">
        <v>10563.819</v>
      </c>
      <c r="C49" s="26">
        <v>10071.44</v>
      </c>
      <c r="D49" s="27">
        <f t="shared" si="3"/>
        <v>492.378999999999</v>
      </c>
      <c r="E49" s="28">
        <f t="shared" si="4"/>
        <v>4.6609942862519606E-2</v>
      </c>
      <c r="F49" s="29">
        <f t="shared" si="5"/>
        <v>-3.0000000006111804E-3</v>
      </c>
      <c r="G49" s="26">
        <v>10071.437</v>
      </c>
    </row>
    <row r="50" spans="1:7" ht="15.75" x14ac:dyDescent="0.25">
      <c r="A50" s="4" t="s">
        <v>46</v>
      </c>
      <c r="B50" s="13">
        <v>564.46199999999999</v>
      </c>
      <c r="C50" s="26">
        <v>461.53999999999996</v>
      </c>
      <c r="D50" s="27">
        <f t="shared" si="3"/>
        <v>102.92200000000003</v>
      </c>
      <c r="E50" s="28">
        <f t="shared" si="4"/>
        <v>0.18233645488978892</v>
      </c>
      <c r="F50" s="27">
        <f t="shared" si="5"/>
        <v>68.614000000000033</v>
      </c>
      <c r="G50" s="26">
        <v>530.154</v>
      </c>
    </row>
    <row r="51" spans="1:7" ht="15.75" x14ac:dyDescent="0.25">
      <c r="A51" s="23" t="s">
        <v>47</v>
      </c>
      <c r="B51" s="13">
        <v>847.93700000000001</v>
      </c>
      <c r="C51" s="26">
        <v>736.98</v>
      </c>
      <c r="D51" s="27">
        <f t="shared" si="3"/>
        <v>110.95699999999999</v>
      </c>
      <c r="E51" s="28">
        <f t="shared" si="4"/>
        <v>0.13085524042470134</v>
      </c>
      <c r="F51" s="27">
        <f t="shared" si="5"/>
        <v>73.968999999999937</v>
      </c>
      <c r="G51" s="26">
        <v>810.94899999999996</v>
      </c>
    </row>
    <row r="52" spans="1:7" ht="15.75" x14ac:dyDescent="0.25">
      <c r="A52" s="23" t="s">
        <v>48</v>
      </c>
      <c r="B52" s="13">
        <v>454.11599999999999</v>
      </c>
      <c r="C52" s="26">
        <v>435.52000000000004</v>
      </c>
      <c r="D52" s="27">
        <f t="shared" si="3"/>
        <v>18.595999999999947</v>
      </c>
      <c r="E52" s="28">
        <f t="shared" si="4"/>
        <v>4.0949889455557498E-2</v>
      </c>
      <c r="F52" s="29">
        <f t="shared" si="5"/>
        <v>0</v>
      </c>
      <c r="G52" s="26">
        <v>435.52</v>
      </c>
    </row>
    <row r="53" spans="1:7" ht="15.75" x14ac:dyDescent="0.25">
      <c r="A53" s="3" t="s">
        <v>49</v>
      </c>
      <c r="B53" s="13">
        <v>1694.9469999999999</v>
      </c>
      <c r="C53" s="26">
        <v>1618.74</v>
      </c>
      <c r="D53" s="27">
        <f t="shared" si="3"/>
        <v>76.20699999999988</v>
      </c>
      <c r="E53" s="28">
        <f t="shared" si="4"/>
        <v>4.4961287875078033E-2</v>
      </c>
      <c r="F53" s="29">
        <f t="shared" si="5"/>
        <v>9.0000000000145519E-3</v>
      </c>
      <c r="G53" s="26">
        <v>1618.749</v>
      </c>
    </row>
    <row r="54" spans="1:7" ht="15.75" x14ac:dyDescent="0.25">
      <c r="A54" s="3" t="s">
        <v>50</v>
      </c>
      <c r="B54" s="13">
        <v>2232.933</v>
      </c>
      <c r="C54" s="26">
        <v>2280.88</v>
      </c>
      <c r="D54" s="27">
        <f t="shared" si="3"/>
        <v>-47.947000000000116</v>
      </c>
      <c r="E54" s="28">
        <f t="shared" si="4"/>
        <v>-2.1472655023684149E-2</v>
      </c>
      <c r="F54" s="29">
        <f t="shared" si="5"/>
        <v>-1.9999999999527063E-3</v>
      </c>
      <c r="G54" s="26">
        <v>2280.8780000000002</v>
      </c>
    </row>
    <row r="55" spans="1:7" ht="15.75" x14ac:dyDescent="0.25">
      <c r="A55" s="3" t="s">
        <v>51</v>
      </c>
      <c r="B55" s="13">
        <v>942.31500000000005</v>
      </c>
      <c r="C55" s="26">
        <v>837.23</v>
      </c>
      <c r="D55" s="27">
        <f t="shared" si="3"/>
        <v>105.08500000000004</v>
      </c>
      <c r="E55" s="28">
        <f t="shared" si="4"/>
        <v>0.11151791067742743</v>
      </c>
      <c r="F55" s="27">
        <f t="shared" si="5"/>
        <v>70.058999999999969</v>
      </c>
      <c r="G55" s="26">
        <v>907.28899999999999</v>
      </c>
    </row>
    <row r="56" spans="1:7" ht="15.75" x14ac:dyDescent="0.25">
      <c r="A56" s="23" t="s">
        <v>52</v>
      </c>
      <c r="B56" s="13">
        <v>831.774</v>
      </c>
      <c r="C56" s="26">
        <v>846.03</v>
      </c>
      <c r="D56" s="27">
        <f t="shared" si="3"/>
        <v>-14.255999999999972</v>
      </c>
      <c r="E56" s="28">
        <f t="shared" si="4"/>
        <v>-1.713927100390247E-2</v>
      </c>
      <c r="F56" s="29">
        <f t="shared" si="5"/>
        <v>9.9999999997635314E-4</v>
      </c>
      <c r="G56" s="26">
        <v>846.03099999999995</v>
      </c>
    </row>
    <row r="57" spans="1:7" ht="15.75" x14ac:dyDescent="0.25">
      <c r="A57" s="3" t="s">
        <v>53</v>
      </c>
      <c r="B57" s="13">
        <v>2300.0549999999998</v>
      </c>
      <c r="C57" s="26">
        <v>2160.06</v>
      </c>
      <c r="D57" s="27">
        <f t="shared" si="3"/>
        <v>139.99499999999989</v>
      </c>
      <c r="E57" s="28">
        <f t="shared" si="4"/>
        <v>6.0865935814578304E-2</v>
      </c>
      <c r="F57" s="29">
        <f t="shared" si="5"/>
        <v>3.9999999999054126E-3</v>
      </c>
      <c r="G57" s="26">
        <v>2160.0639999999999</v>
      </c>
    </row>
    <row r="58" spans="1:7" ht="15.75" x14ac:dyDescent="0.25">
      <c r="A58" s="3" t="s">
        <v>54</v>
      </c>
      <c r="B58" s="13">
        <v>2091.8440000000001</v>
      </c>
      <c r="C58" s="26">
        <v>1864.9</v>
      </c>
      <c r="D58" s="27">
        <f t="shared" si="3"/>
        <v>226.94399999999996</v>
      </c>
      <c r="E58" s="30">
        <f t="shared" si="4"/>
        <v>0.10848992563498996</v>
      </c>
      <c r="F58" s="27">
        <f t="shared" si="5"/>
        <v>151.2969999999998</v>
      </c>
      <c r="G58" s="26">
        <v>2016.1969999999999</v>
      </c>
    </row>
    <row r="59" spans="1:7" ht="15.75" x14ac:dyDescent="0.25">
      <c r="A59" s="3" t="s">
        <v>55</v>
      </c>
      <c r="B59" s="13">
        <v>627.18299999999999</v>
      </c>
      <c r="C59" s="26">
        <v>490.19</v>
      </c>
      <c r="D59" s="27">
        <f t="shared" si="3"/>
        <v>136.99299999999999</v>
      </c>
      <c r="E59" s="28">
        <f t="shared" si="4"/>
        <v>0.21842588207907421</v>
      </c>
      <c r="F59" s="27">
        <f t="shared" si="5"/>
        <v>91.329000000000008</v>
      </c>
      <c r="G59" s="26">
        <v>581.51900000000001</v>
      </c>
    </row>
    <row r="60" spans="1:7" ht="15.75" x14ac:dyDescent="0.25">
      <c r="A60" s="3" t="s">
        <v>56</v>
      </c>
      <c r="B60" s="13">
        <v>38353.783000000003</v>
      </c>
      <c r="C60" s="26">
        <v>37343.040000000001</v>
      </c>
      <c r="D60" s="27">
        <f t="shared" si="3"/>
        <v>1010.7430000000022</v>
      </c>
      <c r="E60" s="28">
        <f t="shared" si="4"/>
        <v>2.6353150092130472E-2</v>
      </c>
      <c r="F60" s="29">
        <f t="shared" si="5"/>
        <v>-3.0000000042491592E-3</v>
      </c>
      <c r="G60" s="26">
        <v>37343.036999999997</v>
      </c>
    </row>
    <row r="61" spans="1:7" ht="15.75" x14ac:dyDescent="0.25">
      <c r="A61" s="3" t="s">
        <v>57</v>
      </c>
      <c r="B61" s="13">
        <v>2075.1529999999998</v>
      </c>
      <c r="C61" s="26">
        <v>1954.03</v>
      </c>
      <c r="D61" s="27">
        <f t="shared" si="3"/>
        <v>121.12299999999982</v>
      </c>
      <c r="E61" s="28">
        <f t="shared" si="4"/>
        <v>5.8368226342828615E-2</v>
      </c>
      <c r="F61" s="29">
        <f t="shared" si="5"/>
        <v>-4.9999999998817657E-3</v>
      </c>
      <c r="G61" s="26">
        <v>1954.0250000000001</v>
      </c>
    </row>
    <row r="62" spans="1:7" ht="15.75" x14ac:dyDescent="0.25">
      <c r="A62" s="5" t="s">
        <v>58</v>
      </c>
      <c r="B62" s="13">
        <v>5189.5159999999996</v>
      </c>
      <c r="C62" s="26">
        <v>4379.1400000000003</v>
      </c>
      <c r="D62" s="27">
        <f t="shared" si="3"/>
        <v>810.37599999999929</v>
      </c>
      <c r="E62" s="28">
        <f t="shared" si="4"/>
        <v>0.15615637373504568</v>
      </c>
      <c r="F62" s="27">
        <f t="shared" si="5"/>
        <v>540.2529999999997</v>
      </c>
      <c r="G62" s="26">
        <v>4919.393</v>
      </c>
    </row>
    <row r="63" spans="1:7" ht="15.75" x14ac:dyDescent="0.25">
      <c r="A63" s="3" t="s">
        <v>59</v>
      </c>
      <c r="B63" s="13">
        <v>2898.0279999999998</v>
      </c>
      <c r="C63" s="26">
        <v>2959.82</v>
      </c>
      <c r="D63" s="27">
        <f t="shared" si="3"/>
        <v>-61.792000000000371</v>
      </c>
      <c r="E63" s="28">
        <f t="shared" si="4"/>
        <v>-2.1322085224849577E-2</v>
      </c>
      <c r="F63" s="29">
        <f t="shared" si="5"/>
        <v>-6.0000000003128662E-3</v>
      </c>
      <c r="G63" s="26">
        <v>2959.8139999999999</v>
      </c>
    </row>
    <row r="64" spans="1:7" ht="15.75" x14ac:dyDescent="0.25">
      <c r="A64" s="23" t="s">
        <v>60</v>
      </c>
      <c r="B64" s="13">
        <v>804.09799999999996</v>
      </c>
      <c r="C64" s="26">
        <v>831.5</v>
      </c>
      <c r="D64" s="27">
        <f t="shared" si="3"/>
        <v>-27.402000000000044</v>
      </c>
      <c r="E64" s="28">
        <f t="shared" si="4"/>
        <v>-3.4077935773997751E-2</v>
      </c>
      <c r="F64" s="29">
        <f t="shared" si="5"/>
        <v>-3.0000000000427463E-3</v>
      </c>
      <c r="G64" s="26">
        <v>831.49699999999996</v>
      </c>
    </row>
    <row r="65" spans="1:7" ht="15.75" x14ac:dyDescent="0.25">
      <c r="A65" s="3" t="s">
        <v>61</v>
      </c>
      <c r="B65" s="13">
        <v>5904.6710000000003</v>
      </c>
      <c r="C65" s="26">
        <v>5498.95</v>
      </c>
      <c r="D65" s="27">
        <f t="shared" si="3"/>
        <v>405.72100000000046</v>
      </c>
      <c r="E65" s="28">
        <f t="shared" si="4"/>
        <v>6.8711872346486444E-2</v>
      </c>
      <c r="F65" s="29">
        <f t="shared" si="5"/>
        <v>3.0000000006111804E-3</v>
      </c>
      <c r="G65" s="26">
        <v>5498.9530000000004</v>
      </c>
    </row>
    <row r="66" spans="1:7" ht="15.75" x14ac:dyDescent="0.25">
      <c r="A66" s="4" t="s">
        <v>62</v>
      </c>
      <c r="B66" s="13">
        <v>535.39800000000002</v>
      </c>
      <c r="C66" s="26">
        <v>544.17999999999995</v>
      </c>
      <c r="D66" s="27">
        <f t="shared" si="3"/>
        <v>-8.7819999999999254</v>
      </c>
      <c r="E66" s="28">
        <f t="shared" si="4"/>
        <v>-1.6402750850768821E-2</v>
      </c>
      <c r="F66" s="29">
        <f t="shared" si="5"/>
        <v>2.0000000000663931E-3</v>
      </c>
      <c r="G66" s="26">
        <v>544.18200000000002</v>
      </c>
    </row>
    <row r="67" spans="1:7" ht="15.75" x14ac:dyDescent="0.25">
      <c r="A67" s="4" t="s">
        <v>63</v>
      </c>
      <c r="B67" s="13">
        <v>293.87599999999998</v>
      </c>
      <c r="C67" s="26">
        <v>268.59999999999997</v>
      </c>
      <c r="D67" s="27">
        <f t="shared" si="3"/>
        <v>25.27600000000001</v>
      </c>
      <c r="E67" s="28">
        <f t="shared" si="4"/>
        <v>8.600906504784335E-2</v>
      </c>
      <c r="F67" s="27">
        <f t="shared" si="5"/>
        <v>16.851000000000056</v>
      </c>
      <c r="G67" s="26">
        <v>285.45100000000002</v>
      </c>
    </row>
    <row r="68" spans="1:7" ht="15.75" x14ac:dyDescent="0.25">
      <c r="A68" s="3" t="s">
        <v>64</v>
      </c>
      <c r="B68" s="13">
        <v>1397.172</v>
      </c>
      <c r="C68" s="26">
        <v>1310</v>
      </c>
      <c r="D68" s="27">
        <f t="shared" ref="D68:D99" si="6">B68-C68</f>
        <v>87.172000000000025</v>
      </c>
      <c r="E68" s="28">
        <f t="shared" ref="E68:E99" si="7">D68/B68</f>
        <v>6.2391745611850243E-2</v>
      </c>
      <c r="F68" s="29">
        <f t="shared" ref="F68:F99" si="8">G68-C68</f>
        <v>-3.9999999999054126E-3</v>
      </c>
      <c r="G68" s="26">
        <v>1309.9960000000001</v>
      </c>
    </row>
    <row r="69" spans="1:7" ht="15.75" x14ac:dyDescent="0.25">
      <c r="A69" s="3" t="s">
        <v>65</v>
      </c>
      <c r="B69" s="13">
        <v>2351.125</v>
      </c>
      <c r="C69" s="26">
        <v>2244.13</v>
      </c>
      <c r="D69" s="27">
        <f t="shared" si="6"/>
        <v>106.99499999999989</v>
      </c>
      <c r="E69" s="28">
        <f t="shared" si="7"/>
        <v>4.5508001488649003E-2</v>
      </c>
      <c r="F69" s="29">
        <f t="shared" si="8"/>
        <v>3.9999999999054126E-3</v>
      </c>
      <c r="G69" s="26">
        <v>2244.134</v>
      </c>
    </row>
    <row r="70" spans="1:7" ht="15.75" x14ac:dyDescent="0.25">
      <c r="A70" s="4" t="s">
        <v>66</v>
      </c>
      <c r="B70" s="13">
        <v>2063.9609999999998</v>
      </c>
      <c r="C70" s="26">
        <v>2139.21</v>
      </c>
      <c r="D70" s="27">
        <f t="shared" si="6"/>
        <v>-75.249000000000251</v>
      </c>
      <c r="E70" s="28">
        <f t="shared" si="7"/>
        <v>-3.6458537733998007E-2</v>
      </c>
      <c r="F70" s="29">
        <f t="shared" si="8"/>
        <v>-1.0000000002037268E-3</v>
      </c>
      <c r="G70" s="26">
        <v>2139.2089999999998</v>
      </c>
    </row>
    <row r="71" spans="1:7" ht="15.75" x14ac:dyDescent="0.25">
      <c r="A71" s="3" t="s">
        <v>67</v>
      </c>
      <c r="B71" s="13">
        <v>3355.759</v>
      </c>
      <c r="C71" s="26">
        <v>3049.34</v>
      </c>
      <c r="D71" s="27">
        <f t="shared" si="6"/>
        <v>306.41899999999987</v>
      </c>
      <c r="E71" s="28">
        <f t="shared" si="7"/>
        <v>9.1311384399177617E-2</v>
      </c>
      <c r="F71" s="29">
        <f t="shared" si="8"/>
        <v>-4.0000000003601599E-3</v>
      </c>
      <c r="G71" s="26">
        <v>3049.3359999999998</v>
      </c>
    </row>
    <row r="72" spans="1:7" ht="15.75" x14ac:dyDescent="0.25">
      <c r="A72" s="4" t="s">
        <v>68</v>
      </c>
      <c r="B72" s="13">
        <v>3884.857</v>
      </c>
      <c r="C72" s="26">
        <v>3549.7599999999998</v>
      </c>
      <c r="D72" s="27">
        <f t="shared" si="6"/>
        <v>335.09700000000021</v>
      </c>
      <c r="E72" s="28">
        <f t="shared" si="7"/>
        <v>8.6257229030566693E-2</v>
      </c>
      <c r="F72" s="27">
        <f t="shared" si="8"/>
        <v>223.39800000000014</v>
      </c>
      <c r="G72" s="26">
        <v>3773.1579999999999</v>
      </c>
    </row>
    <row r="73" spans="1:7" ht="15.75" x14ac:dyDescent="0.25">
      <c r="A73" s="4" t="s">
        <v>69</v>
      </c>
      <c r="B73" s="13">
        <v>3825.6</v>
      </c>
      <c r="C73" s="26">
        <v>3585.24</v>
      </c>
      <c r="D73" s="27">
        <f t="shared" si="6"/>
        <v>240.36000000000013</v>
      </c>
      <c r="E73" s="28">
        <f t="shared" si="7"/>
        <v>6.2829360100376444E-2</v>
      </c>
      <c r="F73" s="27">
        <f t="shared" si="8"/>
        <v>160.24000000000024</v>
      </c>
      <c r="G73" s="26">
        <v>3745.48</v>
      </c>
    </row>
    <row r="74" spans="1:7" ht="15.75" x14ac:dyDescent="0.25">
      <c r="A74" s="3" t="s">
        <v>70</v>
      </c>
      <c r="B74" s="13">
        <v>1517.0429999999999</v>
      </c>
      <c r="C74" s="26">
        <v>1490.42</v>
      </c>
      <c r="D74" s="27">
        <f t="shared" si="6"/>
        <v>26.62299999999982</v>
      </c>
      <c r="E74" s="28">
        <f t="shared" si="7"/>
        <v>1.7549271840020239E-2</v>
      </c>
      <c r="F74" s="29">
        <f t="shared" si="8"/>
        <v>-4.0000000001327862E-3</v>
      </c>
      <c r="G74" s="26">
        <v>1490.4159999999999</v>
      </c>
    </row>
    <row r="75" spans="1:7" ht="15.75" x14ac:dyDescent="0.25">
      <c r="A75" s="3" t="s">
        <v>71</v>
      </c>
      <c r="B75" s="13">
        <v>2527.634</v>
      </c>
      <c r="C75" s="26">
        <v>2327</v>
      </c>
      <c r="D75" s="27">
        <f t="shared" si="6"/>
        <v>200.63400000000001</v>
      </c>
      <c r="E75" s="28">
        <f t="shared" si="7"/>
        <v>7.9376207156574091E-2</v>
      </c>
      <c r="F75" s="29">
        <f t="shared" si="8"/>
        <v>0</v>
      </c>
      <c r="G75" s="26">
        <v>2327</v>
      </c>
    </row>
    <row r="76" spans="1:7" ht="15.75" x14ac:dyDescent="0.25">
      <c r="A76" s="3" t="s">
        <v>72</v>
      </c>
      <c r="B76" s="13">
        <v>1515.0250000000001</v>
      </c>
      <c r="C76" s="26">
        <v>1323.32</v>
      </c>
      <c r="D76" s="27">
        <f t="shared" si="6"/>
        <v>191.70500000000015</v>
      </c>
      <c r="E76" s="28">
        <f t="shared" si="7"/>
        <v>0.12653586574478978</v>
      </c>
      <c r="F76" s="27">
        <f t="shared" si="8"/>
        <v>127.80300000000011</v>
      </c>
      <c r="G76" s="26">
        <v>1451.123</v>
      </c>
    </row>
    <row r="77" spans="1:7" ht="15.75" x14ac:dyDescent="0.25">
      <c r="A77" s="3" t="s">
        <v>73</v>
      </c>
      <c r="B77" s="13">
        <v>13439.74</v>
      </c>
      <c r="C77" s="26">
        <v>13050.96</v>
      </c>
      <c r="D77" s="27">
        <f t="shared" si="6"/>
        <v>388.78000000000065</v>
      </c>
      <c r="E77" s="28">
        <f t="shared" si="7"/>
        <v>2.8927642945473696E-2</v>
      </c>
      <c r="F77" s="29">
        <f t="shared" si="8"/>
        <v>-1.9999999985884642E-3</v>
      </c>
      <c r="G77" s="26">
        <v>13050.958000000001</v>
      </c>
    </row>
    <row r="78" spans="1:7" ht="15.75" x14ac:dyDescent="0.25">
      <c r="A78" s="5" t="s">
        <v>74</v>
      </c>
      <c r="B78" s="13">
        <v>3398.373</v>
      </c>
      <c r="C78" s="26">
        <v>2938.12</v>
      </c>
      <c r="D78" s="27">
        <f t="shared" si="6"/>
        <v>460.25300000000016</v>
      </c>
      <c r="E78" s="28">
        <f t="shared" si="7"/>
        <v>0.13543333824744963</v>
      </c>
      <c r="F78" s="27">
        <f t="shared" si="8"/>
        <v>306.83699999999999</v>
      </c>
      <c r="G78" s="26">
        <v>3244.9569999999999</v>
      </c>
    </row>
    <row r="79" spans="1:7" ht="15.75" x14ac:dyDescent="0.25">
      <c r="A79" s="5" t="s">
        <v>75</v>
      </c>
      <c r="B79" s="13">
        <v>614.41999999999996</v>
      </c>
      <c r="C79" s="26">
        <v>663.05</v>
      </c>
      <c r="D79" s="27">
        <f t="shared" si="6"/>
        <v>-48.629999999999995</v>
      </c>
      <c r="E79" s="28">
        <f t="shared" si="7"/>
        <v>-7.914781419875655E-2</v>
      </c>
      <c r="F79" s="29">
        <f t="shared" si="8"/>
        <v>3.0000000000427463E-3</v>
      </c>
      <c r="G79" s="26">
        <v>663.053</v>
      </c>
    </row>
    <row r="80" spans="1:7" ht="15.75" x14ac:dyDescent="0.25">
      <c r="A80" s="3" t="s">
        <v>76</v>
      </c>
      <c r="B80" s="13">
        <v>2664.2559999999999</v>
      </c>
      <c r="C80" s="26">
        <v>2562.34</v>
      </c>
      <c r="D80" s="27">
        <f t="shared" si="6"/>
        <v>101.91599999999971</v>
      </c>
      <c r="E80" s="28">
        <f t="shared" si="7"/>
        <v>3.8253080785029564E-2</v>
      </c>
      <c r="F80" s="29">
        <f t="shared" si="8"/>
        <v>-1.0000000002037268E-3</v>
      </c>
      <c r="G80" s="26">
        <v>2562.3389999999999</v>
      </c>
    </row>
    <row r="81" spans="1:7" ht="15.75" x14ac:dyDescent="0.25">
      <c r="A81" s="4" t="s">
        <v>77</v>
      </c>
      <c r="B81" s="13">
        <v>2093.7959999999998</v>
      </c>
      <c r="C81" s="26">
        <v>2034.54</v>
      </c>
      <c r="D81" s="27">
        <f t="shared" si="6"/>
        <v>59.255999999999858</v>
      </c>
      <c r="E81" s="28">
        <f t="shared" si="7"/>
        <v>2.8300751362596865E-2</v>
      </c>
      <c r="F81" s="29">
        <f t="shared" si="8"/>
        <v>4.0000000001327862E-3</v>
      </c>
      <c r="G81" s="26">
        <v>2034.5440000000001</v>
      </c>
    </row>
    <row r="82" spans="1:7" ht="15.75" x14ac:dyDescent="0.25">
      <c r="A82" s="5" t="s">
        <v>78</v>
      </c>
      <c r="B82" s="13">
        <v>906.45399999999995</v>
      </c>
      <c r="C82" s="26">
        <v>867.11</v>
      </c>
      <c r="D82" s="27">
        <f t="shared" si="6"/>
        <v>39.343999999999937</v>
      </c>
      <c r="E82" s="28">
        <f t="shared" si="7"/>
        <v>4.3404298508252975E-2</v>
      </c>
      <c r="F82" s="27">
        <f t="shared" si="8"/>
        <v>26.229000000000042</v>
      </c>
      <c r="G82" s="26">
        <v>893.33900000000006</v>
      </c>
    </row>
    <row r="83" spans="1:7" ht="15.75" x14ac:dyDescent="0.25">
      <c r="A83" s="3" t="s">
        <v>79</v>
      </c>
      <c r="B83" s="13">
        <v>6564.826</v>
      </c>
      <c r="C83" s="26">
        <v>6081.75</v>
      </c>
      <c r="D83" s="27">
        <f t="shared" si="6"/>
        <v>483.07600000000002</v>
      </c>
      <c r="E83" s="28">
        <f t="shared" si="7"/>
        <v>7.3585499448119415E-2</v>
      </c>
      <c r="F83" s="29">
        <f t="shared" si="8"/>
        <v>2.0000000004074536E-3</v>
      </c>
      <c r="G83" s="26">
        <v>6081.7520000000004</v>
      </c>
    </row>
    <row r="84" spans="1:7" ht="15.75" x14ac:dyDescent="0.25">
      <c r="A84" s="3" t="s">
        <v>80</v>
      </c>
      <c r="B84" s="13">
        <v>1938.106</v>
      </c>
      <c r="C84" s="26">
        <v>1760.0800000000002</v>
      </c>
      <c r="D84" s="27">
        <f t="shared" si="6"/>
        <v>178.02599999999984</v>
      </c>
      <c r="E84" s="28">
        <f t="shared" si="7"/>
        <v>9.1855657017727535E-2</v>
      </c>
      <c r="F84" s="29">
        <f t="shared" si="8"/>
        <v>4.9999999998817657E-3</v>
      </c>
      <c r="G84" s="26">
        <v>1760.085</v>
      </c>
    </row>
    <row r="85" spans="1:7" ht="15.75" x14ac:dyDescent="0.25">
      <c r="A85" s="4" t="s">
        <v>81</v>
      </c>
      <c r="B85" s="13">
        <v>652.77</v>
      </c>
      <c r="C85" s="26">
        <v>624.62</v>
      </c>
      <c r="D85" s="27">
        <f t="shared" si="6"/>
        <v>28.149999999999977</v>
      </c>
      <c r="E85" s="28">
        <f t="shared" si="7"/>
        <v>4.3123918072215293E-2</v>
      </c>
      <c r="F85" s="27">
        <f t="shared" si="8"/>
        <v>18.766999999999939</v>
      </c>
      <c r="G85" s="26">
        <v>643.38699999999994</v>
      </c>
    </row>
    <row r="86" spans="1:7" ht="15.75" x14ac:dyDescent="0.25">
      <c r="A86" s="4" t="s">
        <v>82</v>
      </c>
      <c r="B86" s="13">
        <v>6163.3860000000004</v>
      </c>
      <c r="C86" s="26">
        <v>5754.35</v>
      </c>
      <c r="D86" s="27">
        <f t="shared" si="6"/>
        <v>409.03600000000006</v>
      </c>
      <c r="E86" s="28">
        <f t="shared" si="7"/>
        <v>6.6365468591452814E-2</v>
      </c>
      <c r="F86" s="27">
        <f t="shared" si="8"/>
        <v>272.6909999999998</v>
      </c>
      <c r="G86" s="26">
        <v>6027.0410000000002</v>
      </c>
    </row>
    <row r="87" spans="1:7" ht="15.75" x14ac:dyDescent="0.25">
      <c r="A87" s="3" t="s">
        <v>83</v>
      </c>
      <c r="B87" s="13">
        <v>1797.595</v>
      </c>
      <c r="C87" s="26">
        <v>1698.99</v>
      </c>
      <c r="D87" s="27">
        <f t="shared" si="6"/>
        <v>98.605000000000018</v>
      </c>
      <c r="E87" s="28">
        <f t="shared" si="7"/>
        <v>5.4853846389203362E-2</v>
      </c>
      <c r="F87" s="29">
        <f t="shared" si="8"/>
        <v>9.9999999997635314E-4</v>
      </c>
      <c r="G87" s="26">
        <v>1698.991</v>
      </c>
    </row>
    <row r="88" spans="1:7" ht="15.75" x14ac:dyDescent="0.25">
      <c r="A88" s="5" t="s">
        <v>84</v>
      </c>
      <c r="B88" s="13">
        <v>307.89299999999997</v>
      </c>
      <c r="C88" s="26">
        <v>299.71000000000004</v>
      </c>
      <c r="D88" s="27">
        <f t="shared" si="6"/>
        <v>8.1829999999999359</v>
      </c>
      <c r="E88" s="28">
        <f t="shared" si="7"/>
        <v>2.6577414881143568E-2</v>
      </c>
      <c r="F88" s="29">
        <f t="shared" si="8"/>
        <v>0</v>
      </c>
      <c r="G88" s="26">
        <v>299.70999999999998</v>
      </c>
    </row>
    <row r="89" spans="1:7" ht="15.75" x14ac:dyDescent="0.25">
      <c r="A89" s="3" t="s">
        <v>85</v>
      </c>
      <c r="B89" s="13">
        <v>87753.183999999994</v>
      </c>
      <c r="C89" s="26">
        <v>83586.95</v>
      </c>
      <c r="D89" s="27">
        <f t="shared" si="6"/>
        <v>4166.2339999999967</v>
      </c>
      <c r="E89" s="28">
        <f t="shared" si="7"/>
        <v>4.7476727454128585E-2</v>
      </c>
      <c r="F89" s="29">
        <f t="shared" si="8"/>
        <v>2.9999999969732016E-3</v>
      </c>
      <c r="G89" s="26">
        <v>83586.952999999994</v>
      </c>
    </row>
    <row r="90" spans="1:7" ht="15.75" x14ac:dyDescent="0.25">
      <c r="A90" s="5" t="s">
        <v>86</v>
      </c>
      <c r="B90" s="13">
        <v>381.44200000000001</v>
      </c>
      <c r="C90" s="26">
        <v>405.51000000000005</v>
      </c>
      <c r="D90" s="27">
        <f t="shared" si="6"/>
        <v>-24.06800000000004</v>
      </c>
      <c r="E90" s="28">
        <f t="shared" si="7"/>
        <v>-6.3097404061430148E-2</v>
      </c>
      <c r="F90" s="29">
        <f t="shared" si="8"/>
        <v>0</v>
      </c>
      <c r="G90" s="26">
        <v>405.51</v>
      </c>
    </row>
    <row r="91" spans="1:7" ht="15.75" x14ac:dyDescent="0.25">
      <c r="A91" s="3" t="s">
        <v>87</v>
      </c>
      <c r="B91" s="13">
        <v>7672.491</v>
      </c>
      <c r="C91" s="26">
        <v>7453.75</v>
      </c>
      <c r="D91" s="27">
        <f t="shared" si="6"/>
        <v>218.74099999999999</v>
      </c>
      <c r="E91" s="28">
        <f t="shared" si="7"/>
        <v>2.8509776029714468E-2</v>
      </c>
      <c r="F91" s="29">
        <f t="shared" si="8"/>
        <v>1.0000000002037268E-3</v>
      </c>
      <c r="G91" s="26">
        <v>7453.7510000000002</v>
      </c>
    </row>
    <row r="92" spans="1:7" ht="15.75" x14ac:dyDescent="0.25">
      <c r="A92" s="5" t="s">
        <v>88</v>
      </c>
      <c r="B92" s="13">
        <v>3204.194</v>
      </c>
      <c r="C92" s="26">
        <v>2873.6899999999996</v>
      </c>
      <c r="D92" s="27">
        <f t="shared" si="6"/>
        <v>330.50400000000036</v>
      </c>
      <c r="E92" s="28">
        <f t="shared" si="7"/>
        <v>0.10314731255348471</v>
      </c>
      <c r="F92" s="27">
        <f t="shared" si="8"/>
        <v>220.33500000000049</v>
      </c>
      <c r="G92" s="26">
        <v>3094.0250000000001</v>
      </c>
    </row>
    <row r="93" spans="1:7" ht="15.75" x14ac:dyDescent="0.25">
      <c r="A93" s="3" t="s">
        <v>89</v>
      </c>
      <c r="B93" s="13">
        <v>13274.572</v>
      </c>
      <c r="C93" s="26">
        <v>12949.5</v>
      </c>
      <c r="D93" s="27">
        <f t="shared" si="6"/>
        <v>325.07200000000012</v>
      </c>
      <c r="E93" s="28">
        <f t="shared" si="7"/>
        <v>2.4488322486028183E-2</v>
      </c>
      <c r="F93" s="29">
        <f t="shared" si="8"/>
        <v>-3.0000000006111804E-3</v>
      </c>
      <c r="G93" s="26">
        <v>12949.496999999999</v>
      </c>
    </row>
    <row r="94" spans="1:7" ht="15.75" x14ac:dyDescent="0.25">
      <c r="A94" s="5" t="s">
        <v>90</v>
      </c>
      <c r="B94" s="13">
        <v>1994.231</v>
      </c>
      <c r="C94" s="26">
        <v>1766.5</v>
      </c>
      <c r="D94" s="27">
        <f t="shared" si="6"/>
        <v>227.73099999999999</v>
      </c>
      <c r="E94" s="28">
        <f t="shared" si="7"/>
        <v>0.11419489517513266</v>
      </c>
      <c r="F94" s="27">
        <f t="shared" si="8"/>
        <v>151.82300000000009</v>
      </c>
      <c r="G94" s="26">
        <v>1918.3230000000001</v>
      </c>
    </row>
    <row r="95" spans="1:7" ht="15.75" x14ac:dyDescent="0.25">
      <c r="A95" s="3" t="s">
        <v>91</v>
      </c>
      <c r="B95" s="13">
        <v>3832.1840000000002</v>
      </c>
      <c r="C95" s="26">
        <v>3319.08</v>
      </c>
      <c r="D95" s="27">
        <f t="shared" si="6"/>
        <v>513.10400000000027</v>
      </c>
      <c r="E95" s="28">
        <f t="shared" si="7"/>
        <v>0.13389336211413655</v>
      </c>
      <c r="F95" s="27">
        <f t="shared" si="8"/>
        <v>342.07000000000016</v>
      </c>
      <c r="G95" s="26">
        <v>3661.15</v>
      </c>
    </row>
    <row r="96" spans="1:7" ht="15.75" x14ac:dyDescent="0.25">
      <c r="A96" s="3" t="s">
        <v>92</v>
      </c>
      <c r="B96" s="13">
        <v>2212.5230000000001</v>
      </c>
      <c r="C96" s="26">
        <v>2165.4</v>
      </c>
      <c r="D96" s="27">
        <f t="shared" si="6"/>
        <v>47.123000000000047</v>
      </c>
      <c r="E96" s="28">
        <f t="shared" si="7"/>
        <v>2.1298309667289354E-2</v>
      </c>
      <c r="F96" s="29">
        <f t="shared" si="8"/>
        <v>-8.0000000002655725E-3</v>
      </c>
      <c r="G96" s="26">
        <v>2165.3919999999998</v>
      </c>
    </row>
    <row r="97" spans="1:7" ht="15.75" x14ac:dyDescent="0.25">
      <c r="A97" s="3" t="s">
        <v>93</v>
      </c>
      <c r="B97" s="13">
        <v>8177.2659999999996</v>
      </c>
      <c r="C97" s="26">
        <v>7672.3899999999994</v>
      </c>
      <c r="D97" s="27">
        <f t="shared" si="6"/>
        <v>504.8760000000002</v>
      </c>
      <c r="E97" s="28">
        <f t="shared" si="7"/>
        <v>6.1741418219732641E-2</v>
      </c>
      <c r="F97" s="29">
        <f t="shared" si="8"/>
        <v>3.0000000006111804E-3</v>
      </c>
      <c r="G97" s="26">
        <v>7672.393</v>
      </c>
    </row>
    <row r="98" spans="1:7" ht="15.75" x14ac:dyDescent="0.25">
      <c r="A98" s="3" t="s">
        <v>94</v>
      </c>
      <c r="B98" s="13">
        <v>2248.1759999999999</v>
      </c>
      <c r="C98" s="26">
        <v>2097.2800000000002</v>
      </c>
      <c r="D98" s="27">
        <f t="shared" si="6"/>
        <v>150.89599999999973</v>
      </c>
      <c r="E98" s="28">
        <f t="shared" si="7"/>
        <v>6.7119300268306273E-2</v>
      </c>
      <c r="F98" s="29">
        <f t="shared" si="8"/>
        <v>-6.0000000003128662E-3</v>
      </c>
      <c r="G98" s="26">
        <v>2097.2739999999999</v>
      </c>
    </row>
    <row r="99" spans="1:7" ht="15.75" x14ac:dyDescent="0.25">
      <c r="A99" s="5" t="s">
        <v>95</v>
      </c>
      <c r="B99" s="13">
        <v>825.09900000000005</v>
      </c>
      <c r="C99" s="26">
        <v>814.03</v>
      </c>
      <c r="D99" s="27">
        <f t="shared" si="6"/>
        <v>11.069000000000074</v>
      </c>
      <c r="E99" s="28">
        <f t="shared" si="7"/>
        <v>1.3415359853787331E-2</v>
      </c>
      <c r="F99" s="29">
        <f t="shared" si="8"/>
        <v>-4.9999999999954525E-3</v>
      </c>
      <c r="G99" s="26">
        <v>814.02499999999998</v>
      </c>
    </row>
    <row r="100" spans="1:7" ht="15.75" x14ac:dyDescent="0.25">
      <c r="A100" s="5" t="s">
        <v>96</v>
      </c>
      <c r="B100" s="13">
        <v>1534.01</v>
      </c>
      <c r="C100" s="26">
        <v>1369.76</v>
      </c>
      <c r="D100" s="27">
        <f t="shared" ref="D100:D131" si="9">B100-C100</f>
        <v>164.25</v>
      </c>
      <c r="E100" s="28">
        <f t="shared" ref="E100:E131" si="10">D100/B100</f>
        <v>0.10707231373980614</v>
      </c>
      <c r="F100" s="27">
        <f t="shared" ref="F100:F131" si="11">G100-C100</f>
        <v>109.50099999999998</v>
      </c>
      <c r="G100" s="26">
        <v>1479.261</v>
      </c>
    </row>
    <row r="101" spans="1:7" ht="15.75" x14ac:dyDescent="0.25">
      <c r="A101" s="5" t="s">
        <v>97</v>
      </c>
      <c r="B101" s="13">
        <v>2728.799</v>
      </c>
      <c r="C101" s="26">
        <v>2219.0699999999997</v>
      </c>
      <c r="D101" s="27">
        <f t="shared" si="9"/>
        <v>509.72900000000027</v>
      </c>
      <c r="E101" s="28">
        <f t="shared" si="10"/>
        <v>0.18679609601146888</v>
      </c>
      <c r="F101" s="27">
        <f t="shared" si="11"/>
        <v>339.81700000000046</v>
      </c>
      <c r="G101" s="26">
        <v>2558.8870000000002</v>
      </c>
    </row>
    <row r="102" spans="1:7" ht="15.75" x14ac:dyDescent="0.25">
      <c r="A102" s="3" t="s">
        <v>98</v>
      </c>
      <c r="B102" s="13">
        <v>2026.8</v>
      </c>
      <c r="C102" s="26">
        <v>1784.53</v>
      </c>
      <c r="D102" s="27">
        <f t="shared" si="9"/>
        <v>242.26999999999998</v>
      </c>
      <c r="E102" s="28">
        <f t="shared" si="10"/>
        <v>0.11953325439115847</v>
      </c>
      <c r="F102" s="27">
        <f t="shared" si="11"/>
        <v>161.51299999999992</v>
      </c>
      <c r="G102" s="26">
        <v>1946.0429999999999</v>
      </c>
    </row>
    <row r="103" spans="1:7" ht="15.75" x14ac:dyDescent="0.25">
      <c r="A103" s="5" t="s">
        <v>99</v>
      </c>
      <c r="B103" s="13">
        <v>3334.799</v>
      </c>
      <c r="C103" s="26">
        <v>2903.64</v>
      </c>
      <c r="D103" s="27">
        <f t="shared" si="9"/>
        <v>431.15900000000011</v>
      </c>
      <c r="E103" s="28">
        <f t="shared" si="10"/>
        <v>0.1292908508128976</v>
      </c>
      <c r="F103" s="27">
        <f t="shared" si="11"/>
        <v>287.44000000000005</v>
      </c>
      <c r="G103" s="26">
        <v>3191.08</v>
      </c>
    </row>
    <row r="104" spans="1:7" ht="15.75" x14ac:dyDescent="0.25">
      <c r="A104" s="3" t="s">
        <v>100</v>
      </c>
      <c r="B104" s="13">
        <v>1056.287</v>
      </c>
      <c r="C104" s="26">
        <v>943.38</v>
      </c>
      <c r="D104" s="27">
        <f t="shared" si="9"/>
        <v>112.90700000000004</v>
      </c>
      <c r="E104" s="28">
        <f t="shared" si="10"/>
        <v>0.10689045685500251</v>
      </c>
      <c r="F104" s="27">
        <f t="shared" si="11"/>
        <v>75.272000000000048</v>
      </c>
      <c r="G104" s="26">
        <v>1018.652</v>
      </c>
    </row>
    <row r="105" spans="1:7" ht="15.75" x14ac:dyDescent="0.25">
      <c r="A105" s="4" t="s">
        <v>101</v>
      </c>
      <c r="B105" s="13">
        <v>3187.681</v>
      </c>
      <c r="C105" s="26">
        <v>3065.17</v>
      </c>
      <c r="D105" s="27">
        <f t="shared" si="9"/>
        <v>122.51099999999997</v>
      </c>
      <c r="E105" s="28">
        <f t="shared" si="10"/>
        <v>3.8432641158258923E-2</v>
      </c>
      <c r="F105" s="27">
        <f t="shared" si="11"/>
        <v>81.673999999999978</v>
      </c>
      <c r="G105" s="26">
        <v>3146.8440000000001</v>
      </c>
    </row>
    <row r="106" spans="1:7" ht="15.75" x14ac:dyDescent="0.25">
      <c r="A106" s="3" t="s">
        <v>102</v>
      </c>
      <c r="B106" s="13">
        <v>754.34400000000005</v>
      </c>
      <c r="C106" s="26">
        <v>739.44</v>
      </c>
      <c r="D106" s="27">
        <f t="shared" si="9"/>
        <v>14.903999999999996</v>
      </c>
      <c r="E106" s="28">
        <f t="shared" si="10"/>
        <v>1.9757564188221811E-2</v>
      </c>
      <c r="F106" s="29">
        <f t="shared" si="11"/>
        <v>2.9999999999290594E-3</v>
      </c>
      <c r="G106" s="26">
        <v>739.44299999999998</v>
      </c>
    </row>
    <row r="107" spans="1:7" ht="15.75" x14ac:dyDescent="0.25">
      <c r="A107" s="4" t="s">
        <v>103</v>
      </c>
      <c r="B107" s="13">
        <v>853.00400000000002</v>
      </c>
      <c r="C107" s="26">
        <v>885.34</v>
      </c>
      <c r="D107" s="27">
        <f t="shared" si="9"/>
        <v>-32.336000000000013</v>
      </c>
      <c r="E107" s="28">
        <f t="shared" si="10"/>
        <v>-3.7908380265508732E-2</v>
      </c>
      <c r="F107" s="29">
        <f t="shared" si="11"/>
        <v>4.0000000000190994E-3</v>
      </c>
      <c r="G107" s="26">
        <v>885.34400000000005</v>
      </c>
    </row>
    <row r="108" spans="1:7" ht="15.75" x14ac:dyDescent="0.25">
      <c r="A108" s="3" t="s">
        <v>104</v>
      </c>
      <c r="B108" s="13">
        <v>10210.06</v>
      </c>
      <c r="C108" s="26">
        <v>10108.969999999999</v>
      </c>
      <c r="D108" s="27">
        <f t="shared" si="9"/>
        <v>101.09000000000015</v>
      </c>
      <c r="E108" s="28">
        <f t="shared" si="10"/>
        <v>9.9010191908764644E-3</v>
      </c>
      <c r="F108" s="29">
        <f t="shared" si="11"/>
        <v>3.0000000006111804E-3</v>
      </c>
      <c r="G108" s="26">
        <v>10108.973</v>
      </c>
    </row>
    <row r="109" spans="1:7" ht="15.75" x14ac:dyDescent="0.25">
      <c r="A109" s="5" t="s">
        <v>105</v>
      </c>
      <c r="B109" s="13">
        <v>1791.7729999999999</v>
      </c>
      <c r="C109" s="26">
        <v>1645.6100000000001</v>
      </c>
      <c r="D109" s="27">
        <f t="shared" si="9"/>
        <v>146.16299999999978</v>
      </c>
      <c r="E109" s="28">
        <f t="shared" si="10"/>
        <v>8.1574507485044023E-2</v>
      </c>
      <c r="F109" s="27">
        <f t="shared" si="11"/>
        <v>97.44199999999978</v>
      </c>
      <c r="G109" s="26">
        <v>1743.0519999999999</v>
      </c>
    </row>
    <row r="110" spans="1:7" ht="15.75" x14ac:dyDescent="0.25">
      <c r="A110" s="4" t="s">
        <v>106</v>
      </c>
      <c r="B110" s="13">
        <v>2964.614</v>
      </c>
      <c r="C110" s="26">
        <v>2896.16</v>
      </c>
      <c r="D110" s="27">
        <f t="shared" si="9"/>
        <v>68.454000000000178</v>
      </c>
      <c r="E110" s="28">
        <f t="shared" si="10"/>
        <v>2.309035847499883E-2</v>
      </c>
      <c r="F110" s="29">
        <f t="shared" si="11"/>
        <v>-7.0000000000618456E-3</v>
      </c>
      <c r="G110" s="26">
        <v>2896.1529999999998</v>
      </c>
    </row>
    <row r="111" spans="1:7" ht="15.75" x14ac:dyDescent="0.25">
      <c r="A111" s="4" t="s">
        <v>107</v>
      </c>
      <c r="B111" s="13">
        <v>4317.2240000000002</v>
      </c>
      <c r="C111" s="26">
        <v>4044.11</v>
      </c>
      <c r="D111" s="27">
        <f t="shared" si="9"/>
        <v>273.11400000000003</v>
      </c>
      <c r="E111" s="28">
        <f t="shared" si="10"/>
        <v>6.3261484694794617E-2</v>
      </c>
      <c r="F111" s="27">
        <f t="shared" si="11"/>
        <v>182.07599999999957</v>
      </c>
      <c r="G111" s="26">
        <v>4226.1859999999997</v>
      </c>
    </row>
    <row r="112" spans="1:7" ht="15.75" x14ac:dyDescent="0.25">
      <c r="A112" s="5" t="s">
        <v>108</v>
      </c>
      <c r="B112" s="13">
        <v>1642.748</v>
      </c>
      <c r="C112" s="26">
        <v>1427.27</v>
      </c>
      <c r="D112" s="27">
        <f t="shared" si="9"/>
        <v>215.47800000000007</v>
      </c>
      <c r="E112" s="28">
        <f t="shared" si="10"/>
        <v>0.131169235938805</v>
      </c>
      <c r="F112" s="27">
        <f t="shared" si="11"/>
        <v>143.65200000000004</v>
      </c>
      <c r="G112" s="26">
        <v>1570.922</v>
      </c>
    </row>
    <row r="113" spans="1:7" ht="15.75" x14ac:dyDescent="0.25">
      <c r="A113" s="3" t="s">
        <v>109</v>
      </c>
      <c r="B113" s="13">
        <v>2396.8249999999998</v>
      </c>
      <c r="C113" s="26">
        <v>2228.2000000000003</v>
      </c>
      <c r="D113" s="27">
        <f t="shared" si="9"/>
        <v>168.62499999999955</v>
      </c>
      <c r="E113" s="28">
        <f t="shared" si="10"/>
        <v>7.0353488469120429E-2</v>
      </c>
      <c r="F113" s="29">
        <f t="shared" si="11"/>
        <v>-3.0000000001564331E-3</v>
      </c>
      <c r="G113" s="26">
        <v>2228.1970000000001</v>
      </c>
    </row>
    <row r="114" spans="1:7" ht="15.75" x14ac:dyDescent="0.25">
      <c r="A114" s="4" t="s">
        <v>177</v>
      </c>
      <c r="B114" s="24">
        <v>1700.297</v>
      </c>
      <c r="C114" s="26">
        <v>1694.6</v>
      </c>
      <c r="D114" s="27">
        <f t="shared" si="9"/>
        <v>5.6970000000001164</v>
      </c>
      <c r="E114" s="28">
        <f t="shared" si="10"/>
        <v>3.3505911026133176E-3</v>
      </c>
      <c r="F114" s="29">
        <f t="shared" si="11"/>
        <v>0</v>
      </c>
      <c r="G114" s="26">
        <v>1694.6</v>
      </c>
    </row>
    <row r="115" spans="1:7" ht="15.75" x14ac:dyDescent="0.25">
      <c r="A115" s="3" t="s">
        <v>110</v>
      </c>
      <c r="B115" s="13">
        <v>6554.92</v>
      </c>
      <c r="C115" s="26">
        <v>6294.19</v>
      </c>
      <c r="D115" s="27">
        <f t="shared" si="9"/>
        <v>260.73000000000047</v>
      </c>
      <c r="E115" s="28">
        <f t="shared" si="10"/>
        <v>3.9776229153063725E-2</v>
      </c>
      <c r="F115" s="29">
        <f t="shared" si="11"/>
        <v>-4.9999999991996447E-3</v>
      </c>
      <c r="G115" s="26">
        <v>6294.1850000000004</v>
      </c>
    </row>
    <row r="116" spans="1:7" ht="15.75" x14ac:dyDescent="0.25">
      <c r="A116" s="3" t="s">
        <v>111</v>
      </c>
      <c r="B116" s="13">
        <v>2552.268</v>
      </c>
      <c r="C116" s="26">
        <v>2349.9</v>
      </c>
      <c r="D116" s="27">
        <f t="shared" si="9"/>
        <v>202.36799999999994</v>
      </c>
      <c r="E116" s="28">
        <f t="shared" si="10"/>
        <v>7.9289479004555921E-2</v>
      </c>
      <c r="F116" s="29">
        <f t="shared" si="11"/>
        <v>-7.0000000000618456E-3</v>
      </c>
      <c r="G116" s="26">
        <v>2349.893</v>
      </c>
    </row>
    <row r="117" spans="1:7" ht="15.75" x14ac:dyDescent="0.25">
      <c r="A117" s="3" t="s">
        <v>112</v>
      </c>
      <c r="B117" s="13">
        <v>1391.5619999999999</v>
      </c>
      <c r="C117" s="26">
        <v>1243.45</v>
      </c>
      <c r="D117" s="27">
        <f t="shared" si="9"/>
        <v>148.11199999999985</v>
      </c>
      <c r="E117" s="28">
        <f t="shared" si="10"/>
        <v>0.10643578942224627</v>
      </c>
      <c r="F117" s="27">
        <f t="shared" si="11"/>
        <v>98.740000000000009</v>
      </c>
      <c r="G117" s="26">
        <v>1342.19</v>
      </c>
    </row>
    <row r="118" spans="1:7" ht="15.75" x14ac:dyDescent="0.25">
      <c r="A118" s="4" t="s">
        <v>113</v>
      </c>
      <c r="B118" s="13">
        <v>4513.4399999999996</v>
      </c>
      <c r="C118" s="26">
        <v>4448.3599999999997</v>
      </c>
      <c r="D118" s="27">
        <f t="shared" si="9"/>
        <v>65.079999999999927</v>
      </c>
      <c r="E118" s="28">
        <f t="shared" si="10"/>
        <v>1.4419157006629076E-2</v>
      </c>
      <c r="F118" s="29">
        <f t="shared" si="11"/>
        <v>1.0000000002037268E-3</v>
      </c>
      <c r="G118" s="26">
        <v>4448.3609999999999</v>
      </c>
    </row>
    <row r="119" spans="1:7" ht="15.75" x14ac:dyDescent="0.25">
      <c r="A119" s="3" t="s">
        <v>114</v>
      </c>
      <c r="B119" s="13">
        <v>951.52700000000004</v>
      </c>
      <c r="C119" s="26">
        <v>853.75</v>
      </c>
      <c r="D119" s="27">
        <f t="shared" si="9"/>
        <v>97.777000000000044</v>
      </c>
      <c r="E119" s="28">
        <f t="shared" si="10"/>
        <v>0.10275798794989531</v>
      </c>
      <c r="F119" s="27">
        <f t="shared" si="11"/>
        <v>65.186000000000035</v>
      </c>
      <c r="G119" s="26">
        <v>918.93600000000004</v>
      </c>
    </row>
    <row r="120" spans="1:7" ht="15.75" x14ac:dyDescent="0.25">
      <c r="A120" s="3" t="s">
        <v>115</v>
      </c>
      <c r="B120" s="13">
        <v>2549.1030000000001</v>
      </c>
      <c r="C120" s="26">
        <v>2390.0500000000002</v>
      </c>
      <c r="D120" s="27">
        <f t="shared" si="9"/>
        <v>159.05299999999988</v>
      </c>
      <c r="E120" s="28">
        <f t="shared" si="10"/>
        <v>6.2395674086139274E-2</v>
      </c>
      <c r="F120" s="29">
        <f t="shared" si="11"/>
        <v>1.9999999999527063E-3</v>
      </c>
      <c r="G120" s="26">
        <v>2390.0520000000001</v>
      </c>
    </row>
    <row r="121" spans="1:7" ht="15.75" x14ac:dyDescent="0.25">
      <c r="A121" s="3" t="s">
        <v>116</v>
      </c>
      <c r="B121" s="13">
        <v>1366.9490000000001</v>
      </c>
      <c r="C121" s="26">
        <v>1272.05</v>
      </c>
      <c r="D121" s="27">
        <f t="shared" si="9"/>
        <v>94.899000000000115</v>
      </c>
      <c r="E121" s="28">
        <f t="shared" si="10"/>
        <v>6.942395071067034E-2</v>
      </c>
      <c r="F121" s="29">
        <f t="shared" si="11"/>
        <v>-8.0000000000381988E-3</v>
      </c>
      <c r="G121" s="26">
        <v>1272.0419999999999</v>
      </c>
    </row>
    <row r="122" spans="1:7" ht="15.75" x14ac:dyDescent="0.25">
      <c r="A122" s="3" t="s">
        <v>117</v>
      </c>
      <c r="B122" s="13">
        <v>989.23599999999999</v>
      </c>
      <c r="C122" s="26">
        <v>903.29</v>
      </c>
      <c r="D122" s="27">
        <f t="shared" si="9"/>
        <v>85.946000000000026</v>
      </c>
      <c r="E122" s="28">
        <f t="shared" si="10"/>
        <v>8.6881189119684316E-2</v>
      </c>
      <c r="F122" s="29">
        <f t="shared" si="11"/>
        <v>3.0000000000427463E-3</v>
      </c>
      <c r="G122" s="26">
        <v>903.29300000000001</v>
      </c>
    </row>
    <row r="123" spans="1:7" ht="15.75" x14ac:dyDescent="0.25">
      <c r="A123" s="3" t="s">
        <v>118</v>
      </c>
      <c r="B123" s="13">
        <v>1649.579</v>
      </c>
      <c r="C123" s="26">
        <v>1608.27</v>
      </c>
      <c r="D123" s="27">
        <f t="shared" si="9"/>
        <v>41.308999999999969</v>
      </c>
      <c r="E123" s="28">
        <f t="shared" si="10"/>
        <v>2.5042147117537245E-2</v>
      </c>
      <c r="F123" s="29">
        <f t="shared" si="11"/>
        <v>-9.0000000000145519E-3</v>
      </c>
      <c r="G123" s="26">
        <v>1608.261</v>
      </c>
    </row>
    <row r="124" spans="1:7" ht="15.75" x14ac:dyDescent="0.25">
      <c r="A124" s="3" t="s">
        <v>119</v>
      </c>
      <c r="B124" s="13">
        <v>4096.8710000000001</v>
      </c>
      <c r="C124" s="26">
        <v>3851.77</v>
      </c>
      <c r="D124" s="27">
        <f t="shared" si="9"/>
        <v>245.10100000000011</v>
      </c>
      <c r="E124" s="28">
        <f t="shared" si="10"/>
        <v>5.98263894567342E-2</v>
      </c>
      <c r="F124" s="29">
        <f t="shared" si="11"/>
        <v>3.0000000001564331E-3</v>
      </c>
      <c r="G124" s="26">
        <v>3851.7730000000001</v>
      </c>
    </row>
    <row r="125" spans="1:7" ht="15.75" x14ac:dyDescent="0.25">
      <c r="A125" s="3" t="s">
        <v>120</v>
      </c>
      <c r="B125" s="13">
        <v>1798.6210000000001</v>
      </c>
      <c r="C125" s="26">
        <v>1671.86</v>
      </c>
      <c r="D125" s="27">
        <f t="shared" si="9"/>
        <v>126.76100000000019</v>
      </c>
      <c r="E125" s="28">
        <f t="shared" si="10"/>
        <v>7.0476770814974471E-2</v>
      </c>
      <c r="F125" s="29">
        <f t="shared" si="11"/>
        <v>9.0000000000145519E-3</v>
      </c>
      <c r="G125" s="26">
        <v>1671.8689999999999</v>
      </c>
    </row>
    <row r="126" spans="1:7" ht="15.75" x14ac:dyDescent="0.25">
      <c r="A126" s="4" t="s">
        <v>121</v>
      </c>
      <c r="B126" s="13">
        <v>4180.741</v>
      </c>
      <c r="C126" s="26">
        <v>3915.88</v>
      </c>
      <c r="D126" s="27">
        <f t="shared" si="9"/>
        <v>264.86099999999988</v>
      </c>
      <c r="E126" s="28">
        <f t="shared" si="10"/>
        <v>6.335264490194438E-2</v>
      </c>
      <c r="F126" s="27">
        <f t="shared" si="11"/>
        <v>176.57400000000007</v>
      </c>
      <c r="G126" s="26">
        <v>4092.4540000000002</v>
      </c>
    </row>
    <row r="127" spans="1:7" ht="15.75" x14ac:dyDescent="0.25">
      <c r="A127" s="3" t="s">
        <v>122</v>
      </c>
      <c r="B127" s="13">
        <v>1548.9349999999999</v>
      </c>
      <c r="C127" s="26">
        <v>1664.01</v>
      </c>
      <c r="D127" s="27">
        <f t="shared" si="9"/>
        <v>-115.07500000000005</v>
      </c>
      <c r="E127" s="28">
        <f t="shared" si="10"/>
        <v>-7.4292981952115519E-2</v>
      </c>
      <c r="F127" s="29">
        <f t="shared" si="11"/>
        <v>-2.9999999999290594E-3</v>
      </c>
      <c r="G127" s="26">
        <v>1664.0070000000001</v>
      </c>
    </row>
    <row r="128" spans="1:7" ht="15.75" x14ac:dyDescent="0.25">
      <c r="A128" s="3" t="s">
        <v>123</v>
      </c>
      <c r="B128" s="13">
        <v>4123.5010000000002</v>
      </c>
      <c r="C128" s="26">
        <v>3954.2440000000001</v>
      </c>
      <c r="D128" s="27">
        <f t="shared" si="9"/>
        <v>169.25700000000006</v>
      </c>
      <c r="E128" s="28">
        <f t="shared" si="10"/>
        <v>4.1046916200578112E-2</v>
      </c>
      <c r="F128" s="29">
        <f t="shared" si="11"/>
        <v>0</v>
      </c>
      <c r="G128" s="26">
        <v>3954.2440000000001</v>
      </c>
    </row>
    <row r="129" spans="1:7" ht="15.75" x14ac:dyDescent="0.25">
      <c r="A129" s="3" t="s">
        <v>124</v>
      </c>
      <c r="B129" s="13">
        <v>1398.1869999999999</v>
      </c>
      <c r="C129" s="26">
        <v>1235.3800000000001</v>
      </c>
      <c r="D129" s="27">
        <f t="shared" si="9"/>
        <v>162.80699999999979</v>
      </c>
      <c r="E129" s="28">
        <f t="shared" si="10"/>
        <v>0.1164415060360308</v>
      </c>
      <c r="F129" s="27">
        <f t="shared" si="11"/>
        <v>108.53799999999978</v>
      </c>
      <c r="G129" s="26">
        <v>1343.9179999999999</v>
      </c>
    </row>
    <row r="130" spans="1:7" ht="15.75" x14ac:dyDescent="0.25">
      <c r="A130" s="3" t="s">
        <v>125</v>
      </c>
      <c r="B130" s="13">
        <v>966.60799999999995</v>
      </c>
      <c r="C130" s="26">
        <v>957.88</v>
      </c>
      <c r="D130" s="27">
        <f t="shared" si="9"/>
        <v>8.7279999999999518</v>
      </c>
      <c r="E130" s="28">
        <f t="shared" si="10"/>
        <v>9.029513515302949E-3</v>
      </c>
      <c r="F130" s="29">
        <f t="shared" si="11"/>
        <v>6.9999999999481588E-3</v>
      </c>
      <c r="G130" s="26">
        <v>957.88699999999994</v>
      </c>
    </row>
    <row r="131" spans="1:7" ht="15.75" x14ac:dyDescent="0.25">
      <c r="A131" s="4" t="s">
        <v>126</v>
      </c>
      <c r="B131" s="13">
        <v>3804.366</v>
      </c>
      <c r="C131" s="26">
        <v>3457.1499999999996</v>
      </c>
      <c r="D131" s="27">
        <f t="shared" si="9"/>
        <v>347.21600000000035</v>
      </c>
      <c r="E131" s="28">
        <f t="shared" si="10"/>
        <v>9.1267769715111621E-2</v>
      </c>
      <c r="F131" s="27">
        <f t="shared" si="11"/>
        <v>231.47700000000032</v>
      </c>
      <c r="G131" s="26">
        <v>3688.627</v>
      </c>
    </row>
    <row r="132" spans="1:7" ht="15.75" x14ac:dyDescent="0.25">
      <c r="A132" s="3" t="s">
        <v>127</v>
      </c>
      <c r="B132" s="13">
        <v>12035.226000000001</v>
      </c>
      <c r="C132" s="26">
        <v>11510.98</v>
      </c>
      <c r="D132" s="27">
        <f t="shared" ref="D132:D163" si="12">B132-C132</f>
        <v>524.246000000001</v>
      </c>
      <c r="E132" s="28">
        <f t="shared" ref="E132:E163" si="13">D132/B132</f>
        <v>4.3559298346370977E-2</v>
      </c>
      <c r="F132" s="29">
        <f t="shared" ref="F132:F163" si="14">G132-C132</f>
        <v>4.0000000008149073E-3</v>
      </c>
      <c r="G132" s="26">
        <v>11510.984</v>
      </c>
    </row>
    <row r="133" spans="1:7" ht="15.75" x14ac:dyDescent="0.25">
      <c r="A133" s="3" t="s">
        <v>128</v>
      </c>
      <c r="B133" s="13">
        <v>1714.3140000000001</v>
      </c>
      <c r="C133" s="26">
        <v>1510.93</v>
      </c>
      <c r="D133" s="27">
        <f t="shared" si="12"/>
        <v>203.38400000000001</v>
      </c>
      <c r="E133" s="28">
        <f t="shared" si="13"/>
        <v>0.11863870912796606</v>
      </c>
      <c r="F133" s="27">
        <f t="shared" si="14"/>
        <v>135.58699999999999</v>
      </c>
      <c r="G133" s="26">
        <v>1646.5170000000001</v>
      </c>
    </row>
    <row r="134" spans="1:7" ht="15.75" x14ac:dyDescent="0.25">
      <c r="A134" s="3" t="s">
        <v>129</v>
      </c>
      <c r="B134" s="13">
        <v>4480.2430000000004</v>
      </c>
      <c r="C134" s="26">
        <v>4485.41</v>
      </c>
      <c r="D134" s="27">
        <f t="shared" si="12"/>
        <v>-5.1669999999994616</v>
      </c>
      <c r="E134" s="28">
        <f t="shared" si="13"/>
        <v>-1.1532856588357956E-3</v>
      </c>
      <c r="F134" s="29">
        <f t="shared" si="14"/>
        <v>0</v>
      </c>
      <c r="G134" s="26">
        <v>4485.41</v>
      </c>
    </row>
    <row r="135" spans="1:7" ht="15.75" x14ac:dyDescent="0.25">
      <c r="A135" s="5" t="s">
        <v>130</v>
      </c>
      <c r="B135" s="13">
        <v>619.35599999999999</v>
      </c>
      <c r="C135" s="26">
        <v>544.01</v>
      </c>
      <c r="D135" s="27">
        <f t="shared" si="12"/>
        <v>75.346000000000004</v>
      </c>
      <c r="E135" s="28">
        <f t="shared" si="13"/>
        <v>0.12165216773551883</v>
      </c>
      <c r="F135" s="27">
        <f t="shared" si="14"/>
        <v>50.231999999999971</v>
      </c>
      <c r="G135" s="26">
        <v>594.24199999999996</v>
      </c>
    </row>
    <row r="136" spans="1:7" ht="15.75" x14ac:dyDescent="0.25">
      <c r="A136" s="23" t="s">
        <v>131</v>
      </c>
      <c r="B136" s="13">
        <v>2776.4319999999998</v>
      </c>
      <c r="C136" s="26">
        <v>2650.82</v>
      </c>
      <c r="D136" s="27">
        <f t="shared" si="12"/>
        <v>125.61199999999963</v>
      </c>
      <c r="E136" s="28">
        <f t="shared" si="13"/>
        <v>4.5242238959931173E-2</v>
      </c>
      <c r="F136" s="29">
        <f t="shared" si="14"/>
        <v>-5.0000000001091394E-3</v>
      </c>
      <c r="G136" s="26">
        <v>2650.8150000000001</v>
      </c>
    </row>
    <row r="137" spans="1:7" ht="15.75" x14ac:dyDescent="0.25">
      <c r="A137" s="5" t="s">
        <v>132</v>
      </c>
      <c r="B137" s="13">
        <v>730.55899999999997</v>
      </c>
      <c r="C137" s="26">
        <v>690.63</v>
      </c>
      <c r="D137" s="27">
        <f t="shared" si="12"/>
        <v>39.928999999999974</v>
      </c>
      <c r="E137" s="28">
        <f t="shared" si="13"/>
        <v>5.4655407708343852E-2</v>
      </c>
      <c r="F137" s="27">
        <f t="shared" si="14"/>
        <v>26.619000000000028</v>
      </c>
      <c r="G137" s="26">
        <v>717.24900000000002</v>
      </c>
    </row>
    <row r="138" spans="1:7" ht="15.75" x14ac:dyDescent="0.25">
      <c r="A138" s="3" t="s">
        <v>133</v>
      </c>
      <c r="B138" s="13">
        <v>619.43700000000001</v>
      </c>
      <c r="C138" s="26">
        <v>616.8900000000001</v>
      </c>
      <c r="D138" s="27">
        <f t="shared" si="12"/>
        <v>2.5469999999999118</v>
      </c>
      <c r="E138" s="28">
        <f t="shared" si="13"/>
        <v>4.1117982942573848E-3</v>
      </c>
      <c r="F138" s="29">
        <f t="shared" si="14"/>
        <v>6.9999999999481588E-3</v>
      </c>
      <c r="G138" s="26">
        <v>616.89700000000005</v>
      </c>
    </row>
    <row r="139" spans="1:7" ht="15.75" x14ac:dyDescent="0.25">
      <c r="A139" s="3" t="s">
        <v>134</v>
      </c>
      <c r="B139" s="13">
        <v>2123.3829999999998</v>
      </c>
      <c r="C139" s="26">
        <v>2002.14</v>
      </c>
      <c r="D139" s="27">
        <f t="shared" si="12"/>
        <v>121.24299999999971</v>
      </c>
      <c r="E139" s="28">
        <f t="shared" si="13"/>
        <v>5.709897837554493E-2</v>
      </c>
      <c r="F139" s="29">
        <f t="shared" si="14"/>
        <v>-9.0000000000145519E-3</v>
      </c>
      <c r="G139" s="26">
        <v>2002.1310000000001</v>
      </c>
    </row>
    <row r="140" spans="1:7" ht="15.75" x14ac:dyDescent="0.25">
      <c r="A140" s="5" t="s">
        <v>135</v>
      </c>
      <c r="B140" s="13">
        <v>3493.152</v>
      </c>
      <c r="C140" s="26">
        <v>2969.7000000000003</v>
      </c>
      <c r="D140" s="27">
        <f t="shared" si="12"/>
        <v>523.45199999999977</v>
      </c>
      <c r="E140" s="28">
        <f t="shared" si="13"/>
        <v>0.1498509082914227</v>
      </c>
      <c r="F140" s="27">
        <f t="shared" si="14"/>
        <v>348.97099999999955</v>
      </c>
      <c r="G140" s="26">
        <v>3318.6709999999998</v>
      </c>
    </row>
    <row r="141" spans="1:7" ht="15.75" x14ac:dyDescent="0.25">
      <c r="A141" s="5" t="s">
        <v>136</v>
      </c>
      <c r="B141" s="13">
        <v>7531.384</v>
      </c>
      <c r="C141" s="26">
        <v>6601.4</v>
      </c>
      <c r="D141" s="27">
        <f t="shared" si="12"/>
        <v>929.98400000000038</v>
      </c>
      <c r="E141" s="28">
        <f t="shared" si="13"/>
        <v>0.12348115565479072</v>
      </c>
      <c r="F141" s="27">
        <f t="shared" si="14"/>
        <v>619.98900000000049</v>
      </c>
      <c r="G141" s="26">
        <v>7221.3890000000001</v>
      </c>
    </row>
    <row r="142" spans="1:7" ht="15.75" x14ac:dyDescent="0.25">
      <c r="A142" s="5" t="s">
        <v>137</v>
      </c>
      <c r="B142" s="13">
        <v>1122.6659999999999</v>
      </c>
      <c r="C142" s="26">
        <v>1076.07</v>
      </c>
      <c r="D142" s="27">
        <f t="shared" si="12"/>
        <v>46.596000000000004</v>
      </c>
      <c r="E142" s="28">
        <f t="shared" si="13"/>
        <v>4.1504775240365353E-2</v>
      </c>
      <c r="F142" s="27">
        <f t="shared" si="14"/>
        <v>31.064000000000078</v>
      </c>
      <c r="G142" s="26">
        <v>1107.134</v>
      </c>
    </row>
    <row r="143" spans="1:7" ht="15.75" x14ac:dyDescent="0.25">
      <c r="A143" s="3" t="s">
        <v>138</v>
      </c>
      <c r="B143" s="13">
        <v>514.447</v>
      </c>
      <c r="C143" s="26">
        <v>481.9</v>
      </c>
      <c r="D143" s="27">
        <f t="shared" si="12"/>
        <v>32.547000000000025</v>
      </c>
      <c r="E143" s="28">
        <f t="shared" si="13"/>
        <v>6.3265992415156513E-2</v>
      </c>
      <c r="F143" s="29">
        <f t="shared" si="14"/>
        <v>-9.9999999997635314E-4</v>
      </c>
      <c r="G143" s="26">
        <v>481.899</v>
      </c>
    </row>
    <row r="144" spans="1:7" ht="15.75" x14ac:dyDescent="0.25">
      <c r="A144" s="5" t="s">
        <v>139</v>
      </c>
      <c r="B144" s="13">
        <v>2021.6</v>
      </c>
      <c r="C144" s="26">
        <v>1846.37</v>
      </c>
      <c r="D144" s="27">
        <f t="shared" si="12"/>
        <v>175.23000000000002</v>
      </c>
      <c r="E144" s="28">
        <f t="shared" si="13"/>
        <v>8.667886822318957E-2</v>
      </c>
      <c r="F144" s="27">
        <f t="shared" si="14"/>
        <v>116.82000000000016</v>
      </c>
      <c r="G144" s="26">
        <v>1963.19</v>
      </c>
    </row>
    <row r="145" spans="1:7" ht="15.75" x14ac:dyDescent="0.25">
      <c r="A145" s="3" t="s">
        <v>140</v>
      </c>
      <c r="B145" s="13">
        <v>7647.07</v>
      </c>
      <c r="C145" s="26">
        <v>6985.25</v>
      </c>
      <c r="D145" s="27">
        <f t="shared" si="12"/>
        <v>661.81999999999971</v>
      </c>
      <c r="E145" s="28">
        <f t="shared" si="13"/>
        <v>8.6545565818019157E-2</v>
      </c>
      <c r="F145" s="29">
        <f t="shared" si="14"/>
        <v>0</v>
      </c>
      <c r="G145" s="26">
        <v>6985.25</v>
      </c>
    </row>
    <row r="146" spans="1:7" ht="15.75" x14ac:dyDescent="0.25">
      <c r="A146" s="3" t="s">
        <v>141</v>
      </c>
      <c r="B146" s="13">
        <v>953.91499999999996</v>
      </c>
      <c r="C146" s="26">
        <v>962.82</v>
      </c>
      <c r="D146" s="27">
        <f t="shared" si="12"/>
        <v>-8.9050000000000864</v>
      </c>
      <c r="E146" s="28">
        <f t="shared" si="13"/>
        <v>-9.3352133051687897E-3</v>
      </c>
      <c r="F146" s="29">
        <f t="shared" si="14"/>
        <v>-1.00000000009004E-3</v>
      </c>
      <c r="G146" s="26">
        <v>962.81899999999996</v>
      </c>
    </row>
    <row r="147" spans="1:7" ht="15.75" x14ac:dyDescent="0.25">
      <c r="A147" s="3" t="s">
        <v>142</v>
      </c>
      <c r="B147" s="13">
        <v>382.34899999999999</v>
      </c>
      <c r="C147" s="26">
        <v>423.61</v>
      </c>
      <c r="D147" s="27">
        <f t="shared" si="12"/>
        <v>-41.261000000000024</v>
      </c>
      <c r="E147" s="28">
        <f t="shared" si="13"/>
        <v>-0.10791449696481493</v>
      </c>
      <c r="F147" s="29">
        <f t="shared" si="14"/>
        <v>2.0000000000095497E-3</v>
      </c>
      <c r="G147" s="26">
        <v>423.61200000000002</v>
      </c>
    </row>
    <row r="148" spans="1:7" ht="15.75" x14ac:dyDescent="0.25">
      <c r="A148" s="3" t="s">
        <v>143</v>
      </c>
      <c r="B148" s="13">
        <v>2498.2620000000002</v>
      </c>
      <c r="C148" s="26">
        <v>2348.39</v>
      </c>
      <c r="D148" s="27">
        <f t="shared" si="12"/>
        <v>149.8720000000003</v>
      </c>
      <c r="E148" s="28">
        <f t="shared" si="13"/>
        <v>5.9990505399353744E-2</v>
      </c>
      <c r="F148" s="29">
        <f t="shared" si="14"/>
        <v>-9.9999999974897946E-4</v>
      </c>
      <c r="G148" s="26">
        <v>2348.3890000000001</v>
      </c>
    </row>
    <row r="149" spans="1:7" ht="15.75" x14ac:dyDescent="0.25">
      <c r="A149" s="3" t="s">
        <v>144</v>
      </c>
      <c r="B149" s="13">
        <v>3038.21</v>
      </c>
      <c r="C149" s="26">
        <v>2895.4</v>
      </c>
      <c r="D149" s="27">
        <f t="shared" si="12"/>
        <v>142.80999999999995</v>
      </c>
      <c r="E149" s="28">
        <f t="shared" si="13"/>
        <v>4.7004650764759494E-2</v>
      </c>
      <c r="F149" s="29">
        <f t="shared" si="14"/>
        <v>-1.0000000000218279E-2</v>
      </c>
      <c r="G149" s="26">
        <v>2895.39</v>
      </c>
    </row>
    <row r="150" spans="1:7" ht="15.75" x14ac:dyDescent="0.25">
      <c r="A150" s="3" t="s">
        <v>145</v>
      </c>
      <c r="B150" s="13">
        <v>2819.0250000000001</v>
      </c>
      <c r="C150" s="26">
        <v>2705.71</v>
      </c>
      <c r="D150" s="27">
        <f t="shared" si="12"/>
        <v>113.31500000000005</v>
      </c>
      <c r="E150" s="28">
        <f t="shared" si="13"/>
        <v>4.0196521847092541E-2</v>
      </c>
      <c r="F150" s="29">
        <f t="shared" si="14"/>
        <v>5.9999999998581188E-3</v>
      </c>
      <c r="G150" s="26">
        <v>2705.7159999999999</v>
      </c>
    </row>
    <row r="151" spans="1:7" ht="15.75" x14ac:dyDescent="0.25">
      <c r="A151" s="3" t="s">
        <v>146</v>
      </c>
      <c r="B151" s="13">
        <v>2107.6390000000001</v>
      </c>
      <c r="C151" s="26">
        <v>1921.3600000000001</v>
      </c>
      <c r="D151" s="27">
        <f t="shared" si="12"/>
        <v>186.279</v>
      </c>
      <c r="E151" s="28">
        <f t="shared" si="13"/>
        <v>8.8382782820018033E-2</v>
      </c>
      <c r="F151" s="29">
        <f t="shared" si="14"/>
        <v>-4.0000000001327862E-3</v>
      </c>
      <c r="G151" s="26">
        <v>1921.356</v>
      </c>
    </row>
    <row r="152" spans="1:7" ht="15.75" x14ac:dyDescent="0.25">
      <c r="A152" s="4" t="s">
        <v>147</v>
      </c>
      <c r="B152" s="13">
        <v>907.21799999999996</v>
      </c>
      <c r="C152" s="26">
        <v>943.41</v>
      </c>
      <c r="D152" s="27">
        <f t="shared" si="12"/>
        <v>-36.192000000000007</v>
      </c>
      <c r="E152" s="28">
        <f t="shared" si="13"/>
        <v>-3.9893388358696595E-2</v>
      </c>
      <c r="F152" s="29">
        <f t="shared" si="14"/>
        <v>-9.9999999997635314E-4</v>
      </c>
      <c r="G152" s="26">
        <v>943.40899999999999</v>
      </c>
    </row>
    <row r="153" spans="1:7" ht="15.75" x14ac:dyDescent="0.25">
      <c r="A153" s="23" t="s">
        <v>148</v>
      </c>
      <c r="B153" s="13">
        <v>378.01</v>
      </c>
      <c r="C153" s="26">
        <v>415.90999999999997</v>
      </c>
      <c r="D153" s="27">
        <f t="shared" si="12"/>
        <v>-37.899999999999977</v>
      </c>
      <c r="E153" s="28">
        <f t="shared" si="13"/>
        <v>-0.1002618978333906</v>
      </c>
      <c r="F153" s="29">
        <f t="shared" si="14"/>
        <v>-8.9999999999577085E-3</v>
      </c>
      <c r="G153" s="26">
        <v>415.90100000000001</v>
      </c>
    </row>
    <row r="154" spans="1:7" ht="15.75" x14ac:dyDescent="0.25">
      <c r="A154" s="3" t="s">
        <v>149</v>
      </c>
      <c r="B154" s="13">
        <v>8725.1319999999996</v>
      </c>
      <c r="C154" s="26">
        <v>9055.8399999999983</v>
      </c>
      <c r="D154" s="27">
        <f t="shared" si="12"/>
        <v>-330.70799999999872</v>
      </c>
      <c r="E154" s="28">
        <f t="shared" si="13"/>
        <v>-3.7902922270975241E-2</v>
      </c>
      <c r="F154" s="29">
        <f t="shared" si="14"/>
        <v>-4.9999999991996447E-3</v>
      </c>
      <c r="G154" s="26">
        <v>9055.8349999999991</v>
      </c>
    </row>
    <row r="155" spans="1:7" ht="15.75" x14ac:dyDescent="0.25">
      <c r="A155" s="4" t="s">
        <v>150</v>
      </c>
      <c r="B155" s="13">
        <v>6623.7640000000001</v>
      </c>
      <c r="C155" s="26">
        <v>6271.2</v>
      </c>
      <c r="D155" s="27">
        <f t="shared" si="12"/>
        <v>352.56400000000031</v>
      </c>
      <c r="E155" s="28">
        <f t="shared" si="13"/>
        <v>5.3227137923392245E-2</v>
      </c>
      <c r="F155" s="27">
        <f t="shared" si="14"/>
        <v>235.04300000000057</v>
      </c>
      <c r="G155" s="26">
        <v>6506.2430000000004</v>
      </c>
    </row>
    <row r="156" spans="1:7" ht="15.75" x14ac:dyDescent="0.25">
      <c r="A156" s="3" t="s">
        <v>151</v>
      </c>
      <c r="B156" s="13">
        <v>2737.4</v>
      </c>
      <c r="C156" s="26">
        <v>2768.11</v>
      </c>
      <c r="D156" s="27">
        <f t="shared" si="12"/>
        <v>-30.710000000000036</v>
      </c>
      <c r="E156" s="28">
        <f t="shared" si="13"/>
        <v>-1.1218674654781923E-2</v>
      </c>
      <c r="F156" s="29">
        <f t="shared" si="14"/>
        <v>4.999999999654392E-3</v>
      </c>
      <c r="G156" s="26">
        <v>2768.1149999999998</v>
      </c>
    </row>
    <row r="157" spans="1:7" ht="15.75" x14ac:dyDescent="0.25">
      <c r="A157" s="3" t="s">
        <v>152</v>
      </c>
      <c r="B157" s="13">
        <v>1498.3889999999999</v>
      </c>
      <c r="C157" s="26">
        <v>1427.95</v>
      </c>
      <c r="D157" s="27">
        <f t="shared" si="12"/>
        <v>70.438999999999851</v>
      </c>
      <c r="E157" s="28">
        <f t="shared" si="13"/>
        <v>4.7009821882034543E-2</v>
      </c>
      <c r="F157" s="29">
        <f t="shared" si="14"/>
        <v>2.9999999999290594E-3</v>
      </c>
      <c r="G157" s="26">
        <v>1427.953</v>
      </c>
    </row>
    <row r="158" spans="1:7" ht="15.75" x14ac:dyDescent="0.25">
      <c r="A158" s="3" t="s">
        <v>153</v>
      </c>
      <c r="B158" s="13">
        <v>171.86500000000001</v>
      </c>
      <c r="C158" s="26">
        <v>175.73999999999998</v>
      </c>
      <c r="D158" s="27">
        <f t="shared" si="12"/>
        <v>-3.8749999999999716</v>
      </c>
      <c r="E158" s="28">
        <f t="shared" si="13"/>
        <v>-2.254676635731517E-2</v>
      </c>
      <c r="F158" s="29">
        <f t="shared" si="14"/>
        <v>6.0000000000286491E-3</v>
      </c>
      <c r="G158" s="26">
        <v>175.74600000000001</v>
      </c>
    </row>
    <row r="159" spans="1:7" ht="15.75" x14ac:dyDescent="0.25">
      <c r="A159" s="4" t="s">
        <v>154</v>
      </c>
      <c r="B159" s="13">
        <v>2794.9870000000001</v>
      </c>
      <c r="C159" s="26">
        <v>2963.37</v>
      </c>
      <c r="D159" s="27">
        <f t="shared" si="12"/>
        <v>-168.38299999999981</v>
      </c>
      <c r="E159" s="28">
        <f t="shared" si="13"/>
        <v>-6.0244645145039959E-2</v>
      </c>
      <c r="F159" s="29">
        <f t="shared" si="14"/>
        <v>6.0000000003128662E-3</v>
      </c>
      <c r="G159" s="26">
        <v>2963.3760000000002</v>
      </c>
    </row>
    <row r="160" spans="1:7" ht="15.75" x14ac:dyDescent="0.25">
      <c r="A160" s="4" t="s">
        <v>155</v>
      </c>
      <c r="B160" s="13">
        <v>2480.1930000000002</v>
      </c>
      <c r="C160" s="26">
        <v>2396.1</v>
      </c>
      <c r="D160" s="27">
        <f t="shared" si="12"/>
        <v>84.093000000000302</v>
      </c>
      <c r="E160" s="28">
        <f t="shared" si="13"/>
        <v>3.3905829102815907E-2</v>
      </c>
      <c r="F160" s="27">
        <f t="shared" si="14"/>
        <v>56.061000000000149</v>
      </c>
      <c r="G160" s="26">
        <v>2452.1610000000001</v>
      </c>
    </row>
    <row r="161" spans="1:7" ht="15.75" x14ac:dyDescent="0.25">
      <c r="A161" s="4" t="s">
        <v>156</v>
      </c>
      <c r="B161" s="13">
        <v>1720.5820000000001</v>
      </c>
      <c r="C161" s="26">
        <v>1611.79</v>
      </c>
      <c r="D161" s="27">
        <f t="shared" si="12"/>
        <v>108.79200000000014</v>
      </c>
      <c r="E161" s="28">
        <f t="shared" si="13"/>
        <v>6.3229767601892931E-2</v>
      </c>
      <c r="F161" s="27">
        <f t="shared" si="14"/>
        <v>72.52800000000002</v>
      </c>
      <c r="G161" s="26">
        <v>1684.318</v>
      </c>
    </row>
    <row r="162" spans="1:7" ht="15.75" x14ac:dyDescent="0.25">
      <c r="A162" s="3" t="s">
        <v>157</v>
      </c>
      <c r="B162" s="13">
        <v>1830.931</v>
      </c>
      <c r="C162" s="26">
        <v>1752.75</v>
      </c>
      <c r="D162" s="27">
        <f t="shared" si="12"/>
        <v>78.18100000000004</v>
      </c>
      <c r="E162" s="28">
        <f t="shared" si="13"/>
        <v>4.2700134521726947E-2</v>
      </c>
      <c r="F162" s="29">
        <f t="shared" si="14"/>
        <v>-3.9999999999054126E-3</v>
      </c>
      <c r="G162" s="26">
        <v>1752.7460000000001</v>
      </c>
    </row>
    <row r="163" spans="1:7" ht="15.75" x14ac:dyDescent="0.25">
      <c r="A163" s="3" t="s">
        <v>158</v>
      </c>
      <c r="B163" s="13">
        <v>1077.231</v>
      </c>
      <c r="C163" s="26">
        <v>1043.8200000000002</v>
      </c>
      <c r="D163" s="27">
        <f t="shared" si="12"/>
        <v>33.410999999999831</v>
      </c>
      <c r="E163" s="28">
        <f t="shared" si="13"/>
        <v>3.1015631744723118E-2</v>
      </c>
      <c r="F163" s="29">
        <f t="shared" si="14"/>
        <v>-5.0000000001091394E-3</v>
      </c>
      <c r="G163" s="26">
        <v>1043.8150000000001</v>
      </c>
    </row>
    <row r="164" spans="1:7" ht="15.75" x14ac:dyDescent="0.25">
      <c r="A164" s="3" t="s">
        <v>159</v>
      </c>
      <c r="B164" s="13">
        <v>2024.1780000000001</v>
      </c>
      <c r="C164" s="26">
        <v>1865.81</v>
      </c>
      <c r="D164" s="27">
        <f t="shared" ref="D164:D174" si="15">B164-C164</f>
        <v>158.36800000000017</v>
      </c>
      <c r="E164" s="28">
        <f t="shared" ref="E164:E174" si="16">D164/B164</f>
        <v>7.8238178658201082E-2</v>
      </c>
      <c r="F164" s="29">
        <f t="shared" ref="F164:F174" si="17">G164-C164</f>
        <v>-2.9999999999290594E-3</v>
      </c>
      <c r="G164" s="26">
        <v>1865.807</v>
      </c>
    </row>
    <row r="165" spans="1:7" ht="15.75" x14ac:dyDescent="0.25">
      <c r="A165" s="23" t="s">
        <v>160</v>
      </c>
      <c r="B165" s="13">
        <v>1656.422</v>
      </c>
      <c r="C165" s="26">
        <v>1711.56</v>
      </c>
      <c r="D165" s="27">
        <f t="shared" si="15"/>
        <v>-55.13799999999992</v>
      </c>
      <c r="E165" s="28">
        <f t="shared" si="16"/>
        <v>-3.3287411058293068E-2</v>
      </c>
      <c r="F165" s="29">
        <f t="shared" si="17"/>
        <v>-5.9999999998581188E-3</v>
      </c>
      <c r="G165" s="26">
        <v>1711.5540000000001</v>
      </c>
    </row>
    <row r="166" spans="1:7" ht="15.75" x14ac:dyDescent="0.25">
      <c r="A166" s="4" t="s">
        <v>161</v>
      </c>
      <c r="B166" s="24">
        <v>15345.725</v>
      </c>
      <c r="C166" s="26">
        <v>16116.599999999999</v>
      </c>
      <c r="D166" s="27">
        <f t="shared" si="15"/>
        <v>-770.87499999999818</v>
      </c>
      <c r="E166" s="28">
        <f t="shared" si="16"/>
        <v>-5.0233859918641717E-2</v>
      </c>
      <c r="F166" s="29">
        <f t="shared" si="17"/>
        <v>2.000000002226443E-3</v>
      </c>
      <c r="G166" s="26">
        <v>16116.602000000001</v>
      </c>
    </row>
    <row r="167" spans="1:7" ht="15.75" x14ac:dyDescent="0.25">
      <c r="A167" s="3" t="s">
        <v>162</v>
      </c>
      <c r="B167" s="13">
        <v>1542.404</v>
      </c>
      <c r="C167" s="26">
        <v>1554.08</v>
      </c>
      <c r="D167" s="27">
        <f t="shared" si="15"/>
        <v>-11.675999999999931</v>
      </c>
      <c r="E167" s="28">
        <f t="shared" si="16"/>
        <v>-7.5700011151422913E-3</v>
      </c>
      <c r="F167" s="29">
        <f t="shared" si="17"/>
        <v>5.0000000001091394E-3</v>
      </c>
      <c r="G167" s="26">
        <v>1554.085</v>
      </c>
    </row>
    <row r="168" spans="1:7" ht="15.75" x14ac:dyDescent="0.25">
      <c r="A168" s="3" t="s">
        <v>163</v>
      </c>
      <c r="B168" s="13">
        <v>2839.5039999999999</v>
      </c>
      <c r="C168" s="26">
        <v>2765.02</v>
      </c>
      <c r="D168" s="27">
        <f t="shared" si="15"/>
        <v>74.483999999999924</v>
      </c>
      <c r="E168" s="28">
        <f t="shared" si="16"/>
        <v>2.6231341811809361E-2</v>
      </c>
      <c r="F168" s="29">
        <f t="shared" si="17"/>
        <v>-5.0000000001091394E-3</v>
      </c>
      <c r="G168" s="26">
        <v>2765.0149999999999</v>
      </c>
    </row>
    <row r="169" spans="1:7" ht="15.75" x14ac:dyDescent="0.25">
      <c r="A169" s="3" t="s">
        <v>164</v>
      </c>
      <c r="B169" s="13">
        <v>1993.1679999999999</v>
      </c>
      <c r="C169" s="26">
        <v>1871.19</v>
      </c>
      <c r="D169" s="27">
        <f t="shared" si="15"/>
        <v>121.97799999999984</v>
      </c>
      <c r="E169" s="28">
        <f t="shared" si="16"/>
        <v>6.1198052547502192E-2</v>
      </c>
      <c r="F169" s="29">
        <f t="shared" si="17"/>
        <v>3.9999999999054126E-3</v>
      </c>
      <c r="G169" s="26">
        <v>1871.194</v>
      </c>
    </row>
    <row r="170" spans="1:7" ht="15.75" x14ac:dyDescent="0.25">
      <c r="A170" s="5" t="s">
        <v>165</v>
      </c>
      <c r="B170" s="13">
        <v>3743.45</v>
      </c>
      <c r="C170" s="26">
        <v>3628.8399999999997</v>
      </c>
      <c r="D170" s="27">
        <f t="shared" si="15"/>
        <v>114.61000000000013</v>
      </c>
      <c r="E170" s="28">
        <f t="shared" si="16"/>
        <v>3.0616142862867176E-2</v>
      </c>
      <c r="F170" s="27">
        <f t="shared" si="17"/>
        <v>76.407000000000153</v>
      </c>
      <c r="G170" s="26">
        <v>3705.2469999999998</v>
      </c>
    </row>
    <row r="171" spans="1:7" ht="15.75" x14ac:dyDescent="0.25">
      <c r="A171" s="5" t="s">
        <v>166</v>
      </c>
      <c r="B171" s="13">
        <v>727.16800000000001</v>
      </c>
      <c r="C171" s="26">
        <v>697.56000000000006</v>
      </c>
      <c r="D171" s="27">
        <f t="shared" si="15"/>
        <v>29.607999999999947</v>
      </c>
      <c r="E171" s="28">
        <f t="shared" si="16"/>
        <v>4.0716863228304805E-2</v>
      </c>
      <c r="F171" s="27">
        <f t="shared" si="17"/>
        <v>19.738999999999919</v>
      </c>
      <c r="G171" s="26">
        <v>717.29899999999998</v>
      </c>
    </row>
    <row r="172" spans="1:7" ht="15.75" x14ac:dyDescent="0.25">
      <c r="A172" s="23" t="s">
        <v>167</v>
      </c>
      <c r="B172" s="13">
        <v>786.49400000000003</v>
      </c>
      <c r="C172" s="26">
        <v>726.81</v>
      </c>
      <c r="D172" s="27">
        <f t="shared" si="15"/>
        <v>59.684000000000083</v>
      </c>
      <c r="E172" s="28">
        <f t="shared" si="16"/>
        <v>7.5886147891783134E-2</v>
      </c>
      <c r="F172" s="29">
        <f t="shared" si="17"/>
        <v>-9.9999999997635314E-4</v>
      </c>
      <c r="G172" s="26">
        <v>726.80899999999997</v>
      </c>
    </row>
    <row r="173" spans="1:7" ht="15.75" x14ac:dyDescent="0.25">
      <c r="A173" s="5" t="s">
        <v>168</v>
      </c>
      <c r="B173" s="13">
        <v>1159.4590000000001</v>
      </c>
      <c r="C173" s="26">
        <v>1025.98</v>
      </c>
      <c r="D173" s="27">
        <f t="shared" si="15"/>
        <v>133.47900000000004</v>
      </c>
      <c r="E173" s="28">
        <f t="shared" si="16"/>
        <v>0.11512179387110716</v>
      </c>
      <c r="F173" s="27">
        <f t="shared" si="17"/>
        <v>88.985999999999876</v>
      </c>
      <c r="G173" s="26">
        <v>1114.9659999999999</v>
      </c>
    </row>
    <row r="174" spans="1:7" ht="16.5" thickBot="1" x14ac:dyDescent="0.3">
      <c r="A174" s="3" t="s">
        <v>169</v>
      </c>
      <c r="B174" s="14">
        <v>3719.9490000000001</v>
      </c>
      <c r="C174" s="31">
        <v>3639.88</v>
      </c>
      <c r="D174" s="27">
        <f t="shared" si="15"/>
        <v>80.06899999999996</v>
      </c>
      <c r="E174" s="28">
        <f t="shared" si="16"/>
        <v>2.1524219821293239E-2</v>
      </c>
      <c r="F174" s="32">
        <f t="shared" si="17"/>
        <v>5.0000000001091394E-3</v>
      </c>
      <c r="G174" s="31">
        <v>3639.8850000000002</v>
      </c>
    </row>
    <row r="175" spans="1:7" ht="16.5" thickTop="1" x14ac:dyDescent="0.25">
      <c r="A175" s="6" t="s">
        <v>173</v>
      </c>
      <c r="B175" s="20">
        <f>SUM(B4:B174)</f>
        <v>609855.81899999944</v>
      </c>
      <c r="C175" s="22">
        <f>SUM(C4:C174)</f>
        <v>581787.4040000001</v>
      </c>
      <c r="D175" s="15"/>
      <c r="E175" s="15"/>
      <c r="F175" s="21">
        <f>SUM(F4:F174)</f>
        <v>9201.4059999999918</v>
      </c>
      <c r="G175" s="21">
        <f>SUM(G4:G174)</f>
        <v>590988.81000000006</v>
      </c>
    </row>
    <row r="177" spans="1:3" x14ac:dyDescent="0.25">
      <c r="C177" s="17"/>
    </row>
    <row r="180" spans="1:3" x14ac:dyDescent="0.25">
      <c r="A180" t="s">
        <v>174</v>
      </c>
    </row>
    <row r="181" spans="1:3" x14ac:dyDescent="0.25">
      <c r="A181" t="s">
        <v>175</v>
      </c>
    </row>
    <row r="182" spans="1:3" x14ac:dyDescent="0.25">
      <c r="A182" s="12" t="s">
        <v>186</v>
      </c>
    </row>
    <row r="183" spans="1:3" x14ac:dyDescent="0.25">
      <c r="A183" s="10"/>
    </row>
    <row r="184" spans="1:3" x14ac:dyDescent="0.25">
      <c r="A184" t="s">
        <v>176</v>
      </c>
    </row>
    <row r="185" spans="1:3" x14ac:dyDescent="0.25">
      <c r="A185" t="s">
        <v>179</v>
      </c>
    </row>
    <row r="186" spans="1:3" x14ac:dyDescent="0.25">
      <c r="A186" t="s">
        <v>182</v>
      </c>
    </row>
    <row r="188" spans="1:3" x14ac:dyDescent="0.25">
      <c r="A188" t="s">
        <v>188</v>
      </c>
    </row>
    <row r="189" spans="1:3" x14ac:dyDescent="0.25">
      <c r="A189" t="s">
        <v>187</v>
      </c>
    </row>
    <row r="191" spans="1:3" x14ac:dyDescent="0.25">
      <c r="A191" t="s">
        <v>190</v>
      </c>
    </row>
    <row r="192" spans="1:3" x14ac:dyDescent="0.25">
      <c r="A192" t="s">
        <v>192</v>
      </c>
    </row>
    <row r="193" spans="1:1" x14ac:dyDescent="0.25">
      <c r="A193" t="s">
        <v>191</v>
      </c>
    </row>
  </sheetData>
  <autoFilter ref="A3:F175" xr:uid="{0FB78D78-C4B0-405E-9D0E-C21EEF6C2240}">
    <sortState xmlns:xlrd2="http://schemas.microsoft.com/office/spreadsheetml/2017/richdata2" ref="A4:F175">
      <sortCondition ref="A3"/>
    </sortState>
  </autoFilter>
  <conditionalFormatting sqref="E4:E174">
    <cfRule type="containsText" dxfId="1" priority="1" operator="containsText" text="true">
      <formula>NOT(ISERROR(SEARCH("true",E4)))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6F54-F3FC-4813-80E1-55D6B6FCDD2C}">
  <dimension ref="A1:P19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3" sqref="O23"/>
    </sheetView>
  </sheetViews>
  <sheetFormatPr defaultRowHeight="15" x14ac:dyDescent="0.25"/>
  <cols>
    <col min="1" max="1" width="38.28515625" customWidth="1"/>
    <col min="2" max="2" width="18.5703125" customWidth="1"/>
    <col min="3" max="3" width="14.7109375" bestFit="1" customWidth="1"/>
    <col min="4" max="4" width="20.28515625" customWidth="1"/>
    <col min="5" max="5" width="21.5703125" customWidth="1"/>
    <col min="6" max="6" width="14.42578125" customWidth="1"/>
    <col min="7" max="7" width="19.140625" customWidth="1"/>
    <col min="8" max="8" width="16.7109375" customWidth="1"/>
    <col min="9" max="9" width="15" customWidth="1"/>
    <col min="10" max="10" width="20.140625" customWidth="1"/>
    <col min="11" max="11" width="11.85546875" bestFit="1" customWidth="1"/>
    <col min="12" max="12" width="12.42578125" bestFit="1" customWidth="1"/>
    <col min="14" max="15" width="12.140625" bestFit="1" customWidth="1"/>
  </cols>
  <sheetData>
    <row r="1" spans="1:12" ht="15.75" x14ac:dyDescent="0.25">
      <c r="A1" s="8" t="s">
        <v>171</v>
      </c>
      <c r="B1" s="25" t="s">
        <v>189</v>
      </c>
      <c r="C1" s="11"/>
      <c r="D1" s="11"/>
      <c r="E1" s="11"/>
      <c r="F1" s="11"/>
      <c r="G1" s="11"/>
      <c r="H1" s="11"/>
    </row>
    <row r="2" spans="1:12" ht="15.75" x14ac:dyDescent="0.25">
      <c r="A2" s="9" t="s">
        <v>172</v>
      </c>
      <c r="B2" s="7" t="s">
        <v>189</v>
      </c>
      <c r="G2" s="16"/>
      <c r="H2" s="33"/>
      <c r="I2" s="33"/>
      <c r="J2" s="33"/>
      <c r="K2" s="33"/>
      <c r="L2" s="33"/>
    </row>
    <row r="3" spans="1:12" ht="110.25" x14ac:dyDescent="0.25">
      <c r="A3" s="1" t="s">
        <v>170</v>
      </c>
      <c r="B3" s="2" t="s">
        <v>178</v>
      </c>
      <c r="C3" s="2" t="s">
        <v>181</v>
      </c>
      <c r="D3" s="2" t="s">
        <v>180</v>
      </c>
      <c r="E3" s="2" t="s">
        <v>185</v>
      </c>
      <c r="F3" s="2" t="s">
        <v>199</v>
      </c>
      <c r="G3" s="2" t="s">
        <v>183</v>
      </c>
      <c r="H3" s="2" t="s">
        <v>194</v>
      </c>
      <c r="I3" s="2" t="s">
        <v>198</v>
      </c>
      <c r="J3" s="2" t="s">
        <v>195</v>
      </c>
      <c r="K3" s="2" t="s">
        <v>200</v>
      </c>
      <c r="L3" s="2" t="s">
        <v>197</v>
      </c>
    </row>
    <row r="4" spans="1:12" ht="15.75" x14ac:dyDescent="0.25">
      <c r="A4" s="18" t="s">
        <v>0</v>
      </c>
      <c r="B4" s="19">
        <v>2433.8919999999998</v>
      </c>
      <c r="C4" s="26">
        <v>2376.6000000000004</v>
      </c>
      <c r="D4" s="27">
        <f t="shared" ref="D4:D35" si="0">B4-C4</f>
        <v>57.291999999999462</v>
      </c>
      <c r="E4" s="28">
        <f t="shared" ref="E4:E35" si="1">D4/B4</f>
        <v>2.3539253179680718E-2</v>
      </c>
      <c r="F4" s="29">
        <f t="shared" ref="F4:F35" si="2">G4-C4</f>
        <v>-3.0000000001564331E-3</v>
      </c>
      <c r="G4" s="26">
        <v>2376.5970000000002</v>
      </c>
      <c r="H4" s="37">
        <v>2364.39</v>
      </c>
      <c r="I4" s="38">
        <f t="shared" ref="I4:I35" si="3">H4-C4</f>
        <v>-12.210000000000491</v>
      </c>
      <c r="J4" s="39">
        <f t="shared" ref="J4:J35" si="4">I4/C4</f>
        <v>-5.1375915172938184E-3</v>
      </c>
      <c r="K4" s="45"/>
      <c r="L4" s="46">
        <f>H4+K4</f>
        <v>2364.39</v>
      </c>
    </row>
    <row r="5" spans="1:12" ht="15.75" x14ac:dyDescent="0.25">
      <c r="A5" s="3" t="s">
        <v>1</v>
      </c>
      <c r="B5" s="13">
        <v>2788.982</v>
      </c>
      <c r="C5" s="26">
        <v>2831.54</v>
      </c>
      <c r="D5" s="27">
        <f t="shared" si="0"/>
        <v>-42.557999999999993</v>
      </c>
      <c r="E5" s="28">
        <f t="shared" si="1"/>
        <v>-1.5259331182488805E-2</v>
      </c>
      <c r="F5" s="29">
        <f t="shared" si="2"/>
        <v>3.9999999999054126E-3</v>
      </c>
      <c r="G5" s="26">
        <v>2831.5439999999999</v>
      </c>
      <c r="H5" s="37">
        <v>2792.6</v>
      </c>
      <c r="I5" s="38">
        <f t="shared" si="3"/>
        <v>-38.940000000000055</v>
      </c>
      <c r="J5" s="39">
        <f t="shared" si="4"/>
        <v>-1.3752233766784172E-2</v>
      </c>
      <c r="K5" s="27"/>
      <c r="L5" s="46">
        <f t="shared" ref="L5:L68" si="5">H5+K5</f>
        <v>2792.6</v>
      </c>
    </row>
    <row r="6" spans="1:12" ht="15.75" x14ac:dyDescent="0.25">
      <c r="A6" s="3" t="s">
        <v>2</v>
      </c>
      <c r="B6" s="13">
        <v>362.48399999999998</v>
      </c>
      <c r="C6" s="26">
        <v>386.36</v>
      </c>
      <c r="D6" s="27">
        <f t="shared" si="0"/>
        <v>-23.876000000000033</v>
      </c>
      <c r="E6" s="28">
        <f t="shared" si="1"/>
        <v>-6.5867734851745269E-2</v>
      </c>
      <c r="F6" s="29">
        <f t="shared" si="2"/>
        <v>2.9999999999859028E-3</v>
      </c>
      <c r="G6" s="26">
        <v>386.363</v>
      </c>
      <c r="H6" s="37">
        <v>380.41</v>
      </c>
      <c r="I6" s="38">
        <f t="shared" si="3"/>
        <v>-5.9499999999999886</v>
      </c>
      <c r="J6" s="39">
        <f t="shared" si="4"/>
        <v>-1.5400144942540606E-2</v>
      </c>
      <c r="K6" s="27"/>
      <c r="L6" s="46">
        <f t="shared" si="5"/>
        <v>380.41</v>
      </c>
    </row>
    <row r="7" spans="1:12" ht="15.75" x14ac:dyDescent="0.25">
      <c r="A7" s="3" t="s">
        <v>3</v>
      </c>
      <c r="B7" s="13">
        <v>3319.181</v>
      </c>
      <c r="C7" s="26">
        <v>3300.55</v>
      </c>
      <c r="D7" s="27">
        <f t="shared" si="0"/>
        <v>18.630999999999858</v>
      </c>
      <c r="E7" s="28">
        <f t="shared" si="1"/>
        <v>5.6131316731446272E-3</v>
      </c>
      <c r="F7" s="29">
        <f t="shared" si="2"/>
        <v>9.9999999974897946E-4</v>
      </c>
      <c r="G7" s="26">
        <v>3300.5509999999999</v>
      </c>
      <c r="H7" s="37">
        <v>3296.33</v>
      </c>
      <c r="I7" s="38">
        <f t="shared" si="3"/>
        <v>-4.2200000000002547</v>
      </c>
      <c r="J7" s="39">
        <f t="shared" si="4"/>
        <v>-1.2785747829907907E-3</v>
      </c>
      <c r="K7" s="27"/>
      <c r="L7" s="46">
        <f t="shared" si="5"/>
        <v>3296.33</v>
      </c>
    </row>
    <row r="8" spans="1:12" ht="15.75" x14ac:dyDescent="0.25">
      <c r="A8" s="3" t="s">
        <v>4</v>
      </c>
      <c r="B8" s="13">
        <v>2928.2</v>
      </c>
      <c r="C8" s="26">
        <v>2766.9700000000003</v>
      </c>
      <c r="D8" s="27">
        <f t="shared" si="0"/>
        <v>161.22999999999956</v>
      </c>
      <c r="E8" s="28">
        <f t="shared" si="1"/>
        <v>5.506112970425503E-2</v>
      </c>
      <c r="F8" s="29">
        <f t="shared" si="2"/>
        <v>-3.0000000001564331E-3</v>
      </c>
      <c r="G8" s="26">
        <v>2766.9670000000001</v>
      </c>
      <c r="H8" s="37">
        <v>2739.92</v>
      </c>
      <c r="I8" s="38">
        <f t="shared" si="3"/>
        <v>-27.050000000000182</v>
      </c>
      <c r="J8" s="39">
        <f t="shared" si="4"/>
        <v>-9.7760366032158576E-3</v>
      </c>
      <c r="K8" s="27"/>
      <c r="L8" s="46">
        <f t="shared" si="5"/>
        <v>2739.92</v>
      </c>
    </row>
    <row r="9" spans="1:12" ht="15.75" x14ac:dyDescent="0.25">
      <c r="A9" s="3" t="s">
        <v>5</v>
      </c>
      <c r="B9" s="13">
        <v>264.262</v>
      </c>
      <c r="C9" s="26">
        <v>275.94</v>
      </c>
      <c r="D9" s="27">
        <f t="shared" si="0"/>
        <v>-11.677999999999997</v>
      </c>
      <c r="E9" s="28">
        <f t="shared" si="1"/>
        <v>-4.4190992272820147E-2</v>
      </c>
      <c r="F9" s="29">
        <f t="shared" si="2"/>
        <v>0</v>
      </c>
      <c r="G9" s="26">
        <v>275.94</v>
      </c>
      <c r="H9" s="37">
        <v>284.27</v>
      </c>
      <c r="I9" s="38">
        <f t="shared" si="3"/>
        <v>8.3299999999999841</v>
      </c>
      <c r="J9" s="39">
        <f t="shared" si="4"/>
        <v>3.0187721968543829E-2</v>
      </c>
      <c r="K9" s="27"/>
      <c r="L9" s="46">
        <f t="shared" si="5"/>
        <v>284.27</v>
      </c>
    </row>
    <row r="10" spans="1:12" ht="15.75" x14ac:dyDescent="0.25">
      <c r="A10" s="3" t="s">
        <v>6</v>
      </c>
      <c r="B10" s="13">
        <v>1079.3430000000001</v>
      </c>
      <c r="C10" s="26">
        <v>880.12</v>
      </c>
      <c r="D10" s="27">
        <f t="shared" si="0"/>
        <v>199.22300000000007</v>
      </c>
      <c r="E10" s="28">
        <f t="shared" si="1"/>
        <v>0.18457802570637885</v>
      </c>
      <c r="F10" s="27">
        <f t="shared" si="2"/>
        <v>132.81799999999998</v>
      </c>
      <c r="G10" s="26">
        <v>1012.938</v>
      </c>
      <c r="H10" s="37">
        <v>883.48</v>
      </c>
      <c r="I10" s="38">
        <f t="shared" si="3"/>
        <v>3.3600000000000136</v>
      </c>
      <c r="J10" s="39">
        <f t="shared" si="4"/>
        <v>3.8176612280143773E-3</v>
      </c>
      <c r="K10" s="27"/>
      <c r="L10" s="46">
        <f t="shared" si="5"/>
        <v>883.48</v>
      </c>
    </row>
    <row r="11" spans="1:12" ht="15.75" x14ac:dyDescent="0.25">
      <c r="A11" s="3" t="s">
        <v>7</v>
      </c>
      <c r="B11" s="13">
        <v>594.28300000000002</v>
      </c>
      <c r="C11" s="26">
        <v>598.08000000000004</v>
      </c>
      <c r="D11" s="27">
        <f t="shared" si="0"/>
        <v>-3.7970000000000255</v>
      </c>
      <c r="E11" s="28">
        <f t="shared" si="1"/>
        <v>-6.3892118738042743E-3</v>
      </c>
      <c r="F11" s="29">
        <f t="shared" si="2"/>
        <v>4.9999999999954525E-3</v>
      </c>
      <c r="G11" s="26">
        <v>598.08500000000004</v>
      </c>
      <c r="H11" s="37">
        <v>642.24</v>
      </c>
      <c r="I11" s="38">
        <f t="shared" si="3"/>
        <v>44.159999999999968</v>
      </c>
      <c r="J11" s="39">
        <f t="shared" si="4"/>
        <v>7.3836276083467031E-2</v>
      </c>
      <c r="K11" s="27"/>
      <c r="L11" s="46">
        <f t="shared" si="5"/>
        <v>642.24</v>
      </c>
    </row>
    <row r="12" spans="1:12" ht="15.75" x14ac:dyDescent="0.25">
      <c r="A12" s="3" t="s">
        <v>8</v>
      </c>
      <c r="B12" s="13">
        <v>2314.797</v>
      </c>
      <c r="C12" s="26">
        <v>2265.0700000000002</v>
      </c>
      <c r="D12" s="27">
        <f t="shared" si="0"/>
        <v>49.726999999999862</v>
      </c>
      <c r="E12" s="28">
        <f t="shared" si="1"/>
        <v>2.1482229327236844E-2</v>
      </c>
      <c r="F12" s="29">
        <f t="shared" si="2"/>
        <v>-6.0000000003128662E-3</v>
      </c>
      <c r="G12" s="26">
        <v>2265.0639999999999</v>
      </c>
      <c r="H12" s="37">
        <v>2319.04</v>
      </c>
      <c r="I12" s="38">
        <f t="shared" si="3"/>
        <v>53.9699999999998</v>
      </c>
      <c r="J12" s="39">
        <f t="shared" si="4"/>
        <v>2.3827078191843872E-2</v>
      </c>
      <c r="K12" s="27"/>
      <c r="L12" s="46">
        <f t="shared" si="5"/>
        <v>2319.04</v>
      </c>
    </row>
    <row r="13" spans="1:12" ht="15.75" x14ac:dyDescent="0.25">
      <c r="A13" s="4" t="s">
        <v>9</v>
      </c>
      <c r="B13" s="13">
        <v>4639.63</v>
      </c>
      <c r="C13" s="26">
        <v>4542.5</v>
      </c>
      <c r="D13" s="27">
        <f t="shared" si="0"/>
        <v>97.130000000000109</v>
      </c>
      <c r="E13" s="28">
        <f t="shared" si="1"/>
        <v>2.0934859029707133E-2</v>
      </c>
      <c r="F13" s="29">
        <f t="shared" si="2"/>
        <v>2.9999999997016857E-3</v>
      </c>
      <c r="G13" s="26">
        <v>4542.5029999999997</v>
      </c>
      <c r="H13" s="37">
        <v>4439.0600000000004</v>
      </c>
      <c r="I13" s="38">
        <f t="shared" si="3"/>
        <v>-103.4399999999996</v>
      </c>
      <c r="J13" s="39">
        <f t="shared" si="4"/>
        <v>-2.2771601541001562E-2</v>
      </c>
      <c r="K13" s="27"/>
      <c r="L13" s="46">
        <f t="shared" si="5"/>
        <v>4439.0600000000004</v>
      </c>
    </row>
    <row r="14" spans="1:12" ht="15.75" x14ac:dyDescent="0.25">
      <c r="A14" s="3" t="s">
        <v>10</v>
      </c>
      <c r="B14" s="13">
        <v>1795.059</v>
      </c>
      <c r="C14" s="26">
        <v>1703.01</v>
      </c>
      <c r="D14" s="27">
        <f t="shared" si="0"/>
        <v>92.048999999999978</v>
      </c>
      <c r="E14" s="28">
        <f t="shared" si="1"/>
        <v>5.1279094447591961E-2</v>
      </c>
      <c r="F14" s="29">
        <f t="shared" si="2"/>
        <v>0</v>
      </c>
      <c r="G14" s="26">
        <v>1703.01</v>
      </c>
      <c r="H14" s="37">
        <v>1687.19</v>
      </c>
      <c r="I14" s="38">
        <f t="shared" si="3"/>
        <v>-15.819999999999936</v>
      </c>
      <c r="J14" s="39">
        <f t="shared" si="4"/>
        <v>-9.2894345893447111E-3</v>
      </c>
      <c r="K14" s="27"/>
      <c r="L14" s="46">
        <f t="shared" si="5"/>
        <v>1687.19</v>
      </c>
    </row>
    <row r="15" spans="1:12" ht="15.75" x14ac:dyDescent="0.25">
      <c r="A15" s="23" t="s">
        <v>11</v>
      </c>
      <c r="B15" s="13">
        <v>1382.048</v>
      </c>
      <c r="C15" s="26">
        <v>1428.56</v>
      </c>
      <c r="D15" s="27">
        <f t="shared" si="0"/>
        <v>-46.511999999999944</v>
      </c>
      <c r="E15" s="28">
        <f t="shared" si="1"/>
        <v>-3.3654402741438751E-2</v>
      </c>
      <c r="F15" s="29">
        <f t="shared" si="2"/>
        <v>9.9999999997635314E-4</v>
      </c>
      <c r="G15" s="26">
        <v>1428.5609999999999</v>
      </c>
      <c r="H15" s="37">
        <v>1442.33</v>
      </c>
      <c r="I15" s="38">
        <f t="shared" si="3"/>
        <v>13.769999999999982</v>
      </c>
      <c r="J15" s="39">
        <f t="shared" si="4"/>
        <v>9.6390771126168891E-3</v>
      </c>
      <c r="K15" s="27"/>
      <c r="L15" s="46">
        <f t="shared" si="5"/>
        <v>1442.33</v>
      </c>
    </row>
    <row r="16" spans="1:12" ht="15.75" x14ac:dyDescent="0.25">
      <c r="A16" s="3" t="s">
        <v>12</v>
      </c>
      <c r="B16" s="13">
        <v>2367.8879999999999</v>
      </c>
      <c r="C16" s="26">
        <v>2091.54</v>
      </c>
      <c r="D16" s="27">
        <f t="shared" si="0"/>
        <v>276.34799999999996</v>
      </c>
      <c r="E16" s="28">
        <f t="shared" si="1"/>
        <v>0.11670653341712106</v>
      </c>
      <c r="F16" s="27">
        <f t="shared" si="2"/>
        <v>184.23399999999992</v>
      </c>
      <c r="G16" s="26">
        <v>2275.7739999999999</v>
      </c>
      <c r="H16" s="37">
        <v>2069.23</v>
      </c>
      <c r="I16" s="38">
        <f t="shared" si="3"/>
        <v>-22.309999999999945</v>
      </c>
      <c r="J16" s="39">
        <f t="shared" si="4"/>
        <v>-1.0666781414651379E-2</v>
      </c>
      <c r="K16" s="27">
        <f>D16/3</f>
        <v>92.115999999999985</v>
      </c>
      <c r="L16" s="46">
        <f t="shared" si="5"/>
        <v>2161.346</v>
      </c>
    </row>
    <row r="17" spans="1:12" ht="15.75" x14ac:dyDescent="0.25">
      <c r="A17" s="3" t="s">
        <v>13</v>
      </c>
      <c r="B17" s="13">
        <v>571.85799999999995</v>
      </c>
      <c r="C17" s="26">
        <v>543.78</v>
      </c>
      <c r="D17" s="27">
        <f t="shared" si="0"/>
        <v>28.077999999999975</v>
      </c>
      <c r="E17" s="28">
        <f t="shared" si="1"/>
        <v>4.9099601649360468E-2</v>
      </c>
      <c r="F17" s="29">
        <f t="shared" si="2"/>
        <v>-2.9999999999290594E-3</v>
      </c>
      <c r="G17" s="26">
        <v>543.77700000000004</v>
      </c>
      <c r="H17" s="37">
        <v>501.53</v>
      </c>
      <c r="I17" s="38">
        <f t="shared" si="3"/>
        <v>-42.25</v>
      </c>
      <c r="J17" s="39">
        <f t="shared" si="4"/>
        <v>-7.7696862701827948E-2</v>
      </c>
      <c r="K17" s="27"/>
      <c r="L17" s="46">
        <f t="shared" si="5"/>
        <v>501.53</v>
      </c>
    </row>
    <row r="18" spans="1:12" ht="15.75" x14ac:dyDescent="0.25">
      <c r="A18" s="3" t="s">
        <v>14</v>
      </c>
      <c r="B18" s="13">
        <v>1006.9349999999999</v>
      </c>
      <c r="C18" s="26">
        <v>931.95</v>
      </c>
      <c r="D18" s="27">
        <f t="shared" si="0"/>
        <v>74.9849999999999</v>
      </c>
      <c r="E18" s="28">
        <f t="shared" si="1"/>
        <v>7.4468560532705591E-2</v>
      </c>
      <c r="F18" s="29">
        <f t="shared" si="2"/>
        <v>-2.0000000000663931E-3</v>
      </c>
      <c r="G18" s="26">
        <v>931.94799999999998</v>
      </c>
      <c r="H18" s="37">
        <v>874.85</v>
      </c>
      <c r="I18" s="38">
        <f t="shared" si="3"/>
        <v>-57.100000000000023</v>
      </c>
      <c r="J18" s="39">
        <f t="shared" si="4"/>
        <v>-6.126938140458181E-2</v>
      </c>
      <c r="K18" s="27"/>
      <c r="L18" s="46">
        <f t="shared" si="5"/>
        <v>874.85</v>
      </c>
    </row>
    <row r="19" spans="1:12" ht="15.75" x14ac:dyDescent="0.25">
      <c r="A19" s="3" t="s">
        <v>15</v>
      </c>
      <c r="B19" s="13">
        <v>19266.208999999999</v>
      </c>
      <c r="C19" s="26">
        <v>18571.93</v>
      </c>
      <c r="D19" s="27">
        <f t="shared" si="0"/>
        <v>694.27899999999863</v>
      </c>
      <c r="E19" s="28">
        <f t="shared" si="1"/>
        <v>3.6036098227731191E-2</v>
      </c>
      <c r="F19" s="29">
        <f t="shared" si="2"/>
        <v>6.0000000012223609E-3</v>
      </c>
      <c r="G19" s="26">
        <v>18571.936000000002</v>
      </c>
      <c r="H19" s="37">
        <v>18844.080000000002</v>
      </c>
      <c r="I19" s="38">
        <f t="shared" si="3"/>
        <v>272.15000000000146</v>
      </c>
      <c r="J19" s="39">
        <f t="shared" si="4"/>
        <v>1.4653835115682724E-2</v>
      </c>
      <c r="K19" s="27"/>
      <c r="L19" s="46">
        <f t="shared" si="5"/>
        <v>18844.080000000002</v>
      </c>
    </row>
    <row r="20" spans="1:12" ht="15.75" x14ac:dyDescent="0.25">
      <c r="A20" s="3" t="s">
        <v>16</v>
      </c>
      <c r="B20" s="13">
        <v>2490.3960000000002</v>
      </c>
      <c r="C20" s="26">
        <v>2278.5300000000002</v>
      </c>
      <c r="D20" s="27">
        <f t="shared" si="0"/>
        <v>211.86599999999999</v>
      </c>
      <c r="E20" s="28">
        <f t="shared" si="1"/>
        <v>8.5073217271470061E-2</v>
      </c>
      <c r="F20" s="29">
        <f t="shared" si="2"/>
        <v>-3.0000000001564331E-3</v>
      </c>
      <c r="G20" s="26">
        <v>2278.527</v>
      </c>
      <c r="H20" s="37">
        <v>2242.54</v>
      </c>
      <c r="I20" s="38">
        <f t="shared" si="3"/>
        <v>-35.990000000000236</v>
      </c>
      <c r="J20" s="39">
        <f t="shared" si="4"/>
        <v>-1.5795271512773688E-2</v>
      </c>
      <c r="K20" s="27"/>
      <c r="L20" s="46">
        <f t="shared" si="5"/>
        <v>2242.54</v>
      </c>
    </row>
    <row r="21" spans="1:12" ht="15.75" x14ac:dyDescent="0.25">
      <c r="A21" s="4" t="s">
        <v>17</v>
      </c>
      <c r="B21" s="13">
        <v>4022.05</v>
      </c>
      <c r="C21" s="26">
        <v>4066.62</v>
      </c>
      <c r="D21" s="27">
        <f t="shared" si="0"/>
        <v>-44.569999999999709</v>
      </c>
      <c r="E21" s="28">
        <f t="shared" si="1"/>
        <v>-1.1081413706940418E-2</v>
      </c>
      <c r="F21" s="29">
        <f t="shared" si="2"/>
        <v>3.0000000001564331E-3</v>
      </c>
      <c r="G21" s="26">
        <v>4066.623</v>
      </c>
      <c r="H21" s="37">
        <v>4201.84</v>
      </c>
      <c r="I21" s="38">
        <f t="shared" si="3"/>
        <v>135.22000000000025</v>
      </c>
      <c r="J21" s="39">
        <f t="shared" si="4"/>
        <v>3.3251201243293019E-2</v>
      </c>
      <c r="K21" s="27"/>
      <c r="L21" s="46">
        <f t="shared" si="5"/>
        <v>4201.84</v>
      </c>
    </row>
    <row r="22" spans="1:12" ht="15.75" x14ac:dyDescent="0.25">
      <c r="A22" s="3" t="s">
        <v>18</v>
      </c>
      <c r="B22" s="13">
        <v>2800.4650000000001</v>
      </c>
      <c r="C22" s="26">
        <v>2625.19</v>
      </c>
      <c r="D22" s="27">
        <f t="shared" si="0"/>
        <v>175.27500000000009</v>
      </c>
      <c r="E22" s="28">
        <f t="shared" si="1"/>
        <v>6.2587820236996383E-2</v>
      </c>
      <c r="F22" s="29">
        <f t="shared" si="2"/>
        <v>0</v>
      </c>
      <c r="G22" s="26">
        <v>2625.19</v>
      </c>
      <c r="H22" s="37">
        <v>2558.0100000000002</v>
      </c>
      <c r="I22" s="38">
        <f t="shared" si="3"/>
        <v>-67.179999999999836</v>
      </c>
      <c r="J22" s="39">
        <f t="shared" si="4"/>
        <v>-2.5590528685542697E-2</v>
      </c>
      <c r="K22" s="27"/>
      <c r="L22" s="46">
        <f t="shared" si="5"/>
        <v>2558.0100000000002</v>
      </c>
    </row>
    <row r="23" spans="1:12" ht="15.75" x14ac:dyDescent="0.25">
      <c r="A23" s="3" t="s">
        <v>19</v>
      </c>
      <c r="B23" s="13">
        <v>2442.8389999999999</v>
      </c>
      <c r="C23" s="26">
        <v>2630.74</v>
      </c>
      <c r="D23" s="27">
        <f t="shared" si="0"/>
        <v>-187.90099999999984</v>
      </c>
      <c r="E23" s="28">
        <f t="shared" si="1"/>
        <v>-7.6919109282273551E-2</v>
      </c>
      <c r="F23" s="29">
        <f t="shared" si="2"/>
        <v>-2.9999999997016857E-3</v>
      </c>
      <c r="G23" s="26">
        <v>2630.7370000000001</v>
      </c>
      <c r="H23" s="37">
        <v>2640.86</v>
      </c>
      <c r="I23" s="38">
        <f t="shared" si="3"/>
        <v>10.120000000000346</v>
      </c>
      <c r="J23" s="39">
        <f t="shared" si="4"/>
        <v>3.8468263682463286E-3</v>
      </c>
      <c r="K23" s="27"/>
      <c r="L23" s="46">
        <f t="shared" si="5"/>
        <v>2640.86</v>
      </c>
    </row>
    <row r="24" spans="1:12" ht="15.75" x14ac:dyDescent="0.25">
      <c r="A24" s="3" t="s">
        <v>20</v>
      </c>
      <c r="B24" s="13">
        <v>1169.587</v>
      </c>
      <c r="C24" s="26">
        <v>1023</v>
      </c>
      <c r="D24" s="27">
        <f t="shared" si="0"/>
        <v>146.58699999999999</v>
      </c>
      <c r="E24" s="28">
        <f t="shared" si="1"/>
        <v>0.12533227541003789</v>
      </c>
      <c r="F24" s="27">
        <f t="shared" si="2"/>
        <v>97.72199999999998</v>
      </c>
      <c r="G24" s="26">
        <v>1120.722</v>
      </c>
      <c r="H24" s="37">
        <v>1016.26</v>
      </c>
      <c r="I24" s="38">
        <f t="shared" si="3"/>
        <v>-6.7400000000000091</v>
      </c>
      <c r="J24" s="39">
        <f t="shared" si="4"/>
        <v>-6.5884652981427266E-3</v>
      </c>
      <c r="K24" s="27">
        <f t="shared" ref="K24:K55" si="6">D24/3</f>
        <v>48.862333333333332</v>
      </c>
      <c r="L24" s="46">
        <f t="shared" si="5"/>
        <v>1065.1223333333332</v>
      </c>
    </row>
    <row r="25" spans="1:12" ht="15.75" x14ac:dyDescent="0.25">
      <c r="A25" s="5" t="s">
        <v>21</v>
      </c>
      <c r="B25" s="13">
        <v>1663.5360000000001</v>
      </c>
      <c r="C25" s="26">
        <v>1467.53</v>
      </c>
      <c r="D25" s="27">
        <f t="shared" si="0"/>
        <v>196.00600000000009</v>
      </c>
      <c r="E25" s="28">
        <f t="shared" si="1"/>
        <v>0.11782492233411244</v>
      </c>
      <c r="F25" s="27">
        <f t="shared" si="2"/>
        <v>130.67100000000005</v>
      </c>
      <c r="G25" s="26">
        <v>1598.201</v>
      </c>
      <c r="H25" s="37">
        <v>1462.47</v>
      </c>
      <c r="I25" s="38">
        <f t="shared" si="3"/>
        <v>-5.0599999999999454</v>
      </c>
      <c r="J25" s="43">
        <f t="shared" si="4"/>
        <v>-3.4479703992422272E-3</v>
      </c>
      <c r="K25" s="27">
        <f t="shared" si="6"/>
        <v>65.335333333333367</v>
      </c>
      <c r="L25" s="46">
        <f t="shared" si="5"/>
        <v>1527.8053333333335</v>
      </c>
    </row>
    <row r="26" spans="1:12" ht="15.75" x14ac:dyDescent="0.25">
      <c r="A26" s="4" t="s">
        <v>22</v>
      </c>
      <c r="B26" s="13">
        <v>2359.1030000000001</v>
      </c>
      <c r="C26" s="26">
        <v>2384.6400000000003</v>
      </c>
      <c r="D26" s="27">
        <f t="shared" si="0"/>
        <v>-25.537000000000262</v>
      </c>
      <c r="E26" s="28">
        <f t="shared" si="1"/>
        <v>-1.0824877082518339E-2</v>
      </c>
      <c r="F26" s="29">
        <f t="shared" si="2"/>
        <v>-1.0000000002037268E-3</v>
      </c>
      <c r="G26" s="26">
        <v>2384.6390000000001</v>
      </c>
      <c r="H26" s="37">
        <v>2325.5600000000004</v>
      </c>
      <c r="I26" s="38">
        <f t="shared" si="3"/>
        <v>-59.079999999999927</v>
      </c>
      <c r="J26" s="39">
        <f t="shared" si="4"/>
        <v>-2.477522812667737E-2</v>
      </c>
      <c r="K26" s="27"/>
      <c r="L26" s="46">
        <f t="shared" si="5"/>
        <v>2325.5600000000004</v>
      </c>
    </row>
    <row r="27" spans="1:12" ht="15.75" x14ac:dyDescent="0.25">
      <c r="A27" s="4" t="s">
        <v>23</v>
      </c>
      <c r="B27" s="13">
        <v>12035.273999999999</v>
      </c>
      <c r="C27" s="26">
        <v>11541.599999999999</v>
      </c>
      <c r="D27" s="27">
        <f t="shared" si="0"/>
        <v>493.67400000000089</v>
      </c>
      <c r="E27" s="28">
        <f t="shared" si="1"/>
        <v>4.1018924870343698E-2</v>
      </c>
      <c r="F27" s="27">
        <f t="shared" si="2"/>
        <v>329.1160000000018</v>
      </c>
      <c r="G27" s="26">
        <v>11870.716</v>
      </c>
      <c r="H27" s="37">
        <v>11688.99</v>
      </c>
      <c r="I27" s="38">
        <f t="shared" si="3"/>
        <v>147.39000000000124</v>
      </c>
      <c r="J27" s="39">
        <f t="shared" si="4"/>
        <v>1.2770326471199942E-2</v>
      </c>
      <c r="K27" s="27"/>
      <c r="L27" s="46">
        <f t="shared" si="5"/>
        <v>11688.99</v>
      </c>
    </row>
    <row r="28" spans="1:12" ht="15.75" x14ac:dyDescent="0.25">
      <c r="A28" s="3" t="s">
        <v>24</v>
      </c>
      <c r="B28" s="13">
        <v>450.19900000000001</v>
      </c>
      <c r="C28" s="26">
        <v>444.89000000000004</v>
      </c>
      <c r="D28" s="27">
        <f t="shared" si="0"/>
        <v>5.3089999999999691</v>
      </c>
      <c r="E28" s="28">
        <f t="shared" si="1"/>
        <v>1.179256284443095E-2</v>
      </c>
      <c r="F28" s="29">
        <f t="shared" si="2"/>
        <v>4.9999999999386091E-3</v>
      </c>
      <c r="G28" s="26">
        <v>444.89499999999998</v>
      </c>
      <c r="H28" s="37">
        <v>457.26</v>
      </c>
      <c r="I28" s="38">
        <f t="shared" si="3"/>
        <v>12.369999999999948</v>
      </c>
      <c r="J28" s="39">
        <f t="shared" si="4"/>
        <v>2.7804625862572652E-2</v>
      </c>
      <c r="K28" s="27"/>
      <c r="L28" s="46">
        <f t="shared" si="5"/>
        <v>457.26</v>
      </c>
    </row>
    <row r="29" spans="1:12" ht="15.75" x14ac:dyDescent="0.25">
      <c r="A29" s="3" t="s">
        <v>25</v>
      </c>
      <c r="B29" s="13">
        <v>2073</v>
      </c>
      <c r="C29" s="26">
        <v>1948.88</v>
      </c>
      <c r="D29" s="27">
        <f t="shared" si="0"/>
        <v>124.11999999999989</v>
      </c>
      <c r="E29" s="28">
        <f t="shared" si="1"/>
        <v>5.9874577906415767E-2</v>
      </c>
      <c r="F29" s="29">
        <f t="shared" si="2"/>
        <v>3.9999999999054126E-3</v>
      </c>
      <c r="G29" s="26">
        <v>1948.884</v>
      </c>
      <c r="H29" s="37">
        <v>1947.13</v>
      </c>
      <c r="I29" s="38">
        <f t="shared" si="3"/>
        <v>-1.75</v>
      </c>
      <c r="J29" s="39">
        <f t="shared" si="4"/>
        <v>-8.9795164402118135E-4</v>
      </c>
      <c r="K29" s="27"/>
      <c r="L29" s="46">
        <f t="shared" si="5"/>
        <v>1947.13</v>
      </c>
    </row>
    <row r="30" spans="1:12" ht="15.75" x14ac:dyDescent="0.25">
      <c r="A30" s="4" t="s">
        <v>26</v>
      </c>
      <c r="B30" s="13">
        <v>1773.759</v>
      </c>
      <c r="C30" s="26">
        <v>1658</v>
      </c>
      <c r="D30" s="27">
        <f t="shared" si="0"/>
        <v>115.75900000000001</v>
      </c>
      <c r="E30" s="28">
        <f t="shared" si="1"/>
        <v>6.526196625358914E-2</v>
      </c>
      <c r="F30" s="27">
        <f t="shared" si="2"/>
        <v>77.173000000000002</v>
      </c>
      <c r="G30" s="26">
        <v>1735.173</v>
      </c>
      <c r="H30" s="37">
        <v>1663.4</v>
      </c>
      <c r="I30" s="38">
        <f t="shared" si="3"/>
        <v>5.4000000000000909</v>
      </c>
      <c r="J30" s="39">
        <f t="shared" si="4"/>
        <v>3.2569360675513215E-3</v>
      </c>
      <c r="K30" s="27"/>
      <c r="L30" s="46">
        <f t="shared" si="5"/>
        <v>1663.4</v>
      </c>
    </row>
    <row r="31" spans="1:12" ht="15.75" x14ac:dyDescent="0.25">
      <c r="A31" s="3" t="s">
        <v>27</v>
      </c>
      <c r="B31" s="13">
        <v>2732.6529999999998</v>
      </c>
      <c r="C31" s="26">
        <v>2802.07</v>
      </c>
      <c r="D31" s="27">
        <f t="shared" si="0"/>
        <v>-69.417000000000371</v>
      </c>
      <c r="E31" s="28">
        <f t="shared" si="1"/>
        <v>-2.5402786230084969E-2</v>
      </c>
      <c r="F31" s="29">
        <f t="shared" si="2"/>
        <v>5.9999999998581188E-3</v>
      </c>
      <c r="G31" s="26">
        <v>2802.076</v>
      </c>
      <c r="H31" s="37">
        <v>2744.05</v>
      </c>
      <c r="I31" s="38">
        <f t="shared" si="3"/>
        <v>-58.019999999999982</v>
      </c>
      <c r="J31" s="39">
        <f t="shared" si="4"/>
        <v>-2.070612083209912E-2</v>
      </c>
      <c r="K31" s="27"/>
      <c r="L31" s="46">
        <f t="shared" si="5"/>
        <v>2744.05</v>
      </c>
    </row>
    <row r="32" spans="1:12" ht="15.75" x14ac:dyDescent="0.25">
      <c r="A32" s="3" t="s">
        <v>28</v>
      </c>
      <c r="B32" s="13">
        <v>4724.5600000000004</v>
      </c>
      <c r="C32" s="26">
        <v>4723.29</v>
      </c>
      <c r="D32" s="27">
        <f t="shared" si="0"/>
        <v>1.2700000000004366</v>
      </c>
      <c r="E32" s="28">
        <f t="shared" si="1"/>
        <v>2.6880810064861839E-4</v>
      </c>
      <c r="F32" s="29">
        <f t="shared" si="2"/>
        <v>-1.0000000002037268E-3</v>
      </c>
      <c r="G32" s="26">
        <v>4723.2889999999998</v>
      </c>
      <c r="H32" s="37">
        <v>4714.8099999999995</v>
      </c>
      <c r="I32" s="38">
        <f t="shared" si="3"/>
        <v>-8.4800000000004729</v>
      </c>
      <c r="J32" s="39">
        <f t="shared" si="4"/>
        <v>-1.7953587435877265E-3</v>
      </c>
      <c r="K32" s="27"/>
      <c r="L32" s="46">
        <f t="shared" si="5"/>
        <v>4714.8099999999995</v>
      </c>
    </row>
    <row r="33" spans="1:12" ht="15.75" x14ac:dyDescent="0.25">
      <c r="A33" s="4" t="s">
        <v>29</v>
      </c>
      <c r="B33" s="24">
        <v>1074.0060000000001</v>
      </c>
      <c r="C33" s="26">
        <v>1126.31</v>
      </c>
      <c r="D33" s="27">
        <f t="shared" si="0"/>
        <v>-52.30399999999986</v>
      </c>
      <c r="E33" s="28">
        <f t="shared" si="1"/>
        <v>-4.8699914153179646E-2</v>
      </c>
      <c r="F33" s="29">
        <f t="shared" si="2"/>
        <v>-9.0000000000145519E-3</v>
      </c>
      <c r="G33" s="26">
        <v>1126.3009999999999</v>
      </c>
      <c r="H33" s="37">
        <v>1175.32</v>
      </c>
      <c r="I33" s="38">
        <f t="shared" si="3"/>
        <v>49.009999999999991</v>
      </c>
      <c r="J33" s="39">
        <f t="shared" si="4"/>
        <v>4.3513775070806435E-2</v>
      </c>
      <c r="K33" s="27"/>
      <c r="L33" s="46">
        <f t="shared" si="5"/>
        <v>1175.32</v>
      </c>
    </row>
    <row r="34" spans="1:12" ht="15.75" x14ac:dyDescent="0.25">
      <c r="A34" s="3" t="s">
        <v>30</v>
      </c>
      <c r="B34" s="13">
        <v>665.34400000000005</v>
      </c>
      <c r="C34" s="26">
        <v>642.92000000000007</v>
      </c>
      <c r="D34" s="27">
        <f t="shared" si="0"/>
        <v>22.423999999999978</v>
      </c>
      <c r="E34" s="28">
        <f t="shared" si="1"/>
        <v>3.3702866487110392E-2</v>
      </c>
      <c r="F34" s="29">
        <f t="shared" si="2"/>
        <v>9.9999999997635314E-4</v>
      </c>
      <c r="G34" s="26">
        <v>642.92100000000005</v>
      </c>
      <c r="H34" s="37">
        <v>619.63</v>
      </c>
      <c r="I34" s="38">
        <f t="shared" si="3"/>
        <v>-23.290000000000077</v>
      </c>
      <c r="J34" s="39">
        <f t="shared" si="4"/>
        <v>-3.6225346854974298E-2</v>
      </c>
      <c r="K34" s="27"/>
      <c r="L34" s="46">
        <f t="shared" si="5"/>
        <v>619.63</v>
      </c>
    </row>
    <row r="35" spans="1:12" ht="15.75" x14ac:dyDescent="0.25">
      <c r="A35" s="3" t="s">
        <v>31</v>
      </c>
      <c r="B35" s="13">
        <v>1801.79</v>
      </c>
      <c r="C35" s="26">
        <v>1681.92</v>
      </c>
      <c r="D35" s="27">
        <f t="shared" si="0"/>
        <v>119.86999999999989</v>
      </c>
      <c r="E35" s="28">
        <f t="shared" si="1"/>
        <v>6.6528285760271672E-2</v>
      </c>
      <c r="F35" s="29">
        <f t="shared" si="2"/>
        <v>0</v>
      </c>
      <c r="G35" s="26">
        <v>1681.92</v>
      </c>
      <c r="H35" s="37">
        <v>1645.02</v>
      </c>
      <c r="I35" s="38">
        <f t="shared" si="3"/>
        <v>-36.900000000000091</v>
      </c>
      <c r="J35" s="39">
        <f t="shared" si="4"/>
        <v>-2.1939212328767176E-2</v>
      </c>
      <c r="K35" s="27"/>
      <c r="L35" s="46">
        <f t="shared" si="5"/>
        <v>1645.02</v>
      </c>
    </row>
    <row r="36" spans="1:12" ht="15.75" x14ac:dyDescent="0.25">
      <c r="A36" s="3" t="s">
        <v>32</v>
      </c>
      <c r="B36" s="13">
        <v>3887.6210000000001</v>
      </c>
      <c r="C36" s="26">
        <v>3587.7799999999997</v>
      </c>
      <c r="D36" s="27">
        <f t="shared" ref="D36:D67" si="7">B36-C36</f>
        <v>299.84100000000035</v>
      </c>
      <c r="E36" s="28">
        <f t="shared" ref="E36:E67" si="8">D36/B36</f>
        <v>7.7127117072369022E-2</v>
      </c>
      <c r="F36" s="29">
        <f t="shared" ref="F36:F67" si="9">G36-C36</f>
        <v>-4.999999999654392E-3</v>
      </c>
      <c r="G36" s="26">
        <v>3587.7750000000001</v>
      </c>
      <c r="H36" s="37">
        <v>3532.13</v>
      </c>
      <c r="I36" s="38">
        <f t="shared" ref="I36:I67" si="10">H36-C36</f>
        <v>-55.649999999999636</v>
      </c>
      <c r="J36" s="39">
        <f t="shared" ref="J36:J67" si="11">I36/C36</f>
        <v>-1.5510984508526064E-2</v>
      </c>
      <c r="K36" s="27"/>
      <c r="L36" s="46">
        <f t="shared" si="5"/>
        <v>3532.13</v>
      </c>
    </row>
    <row r="37" spans="1:12" ht="15.75" x14ac:dyDescent="0.25">
      <c r="A37" s="5" t="s">
        <v>33</v>
      </c>
      <c r="B37" s="13">
        <v>2146.8200000000002</v>
      </c>
      <c r="C37" s="26">
        <v>1988.81</v>
      </c>
      <c r="D37" s="27">
        <f t="shared" si="7"/>
        <v>158.01000000000022</v>
      </c>
      <c r="E37" s="28">
        <f t="shared" si="8"/>
        <v>7.3601885579601553E-2</v>
      </c>
      <c r="F37" s="27">
        <f t="shared" si="9"/>
        <v>105.34000000000015</v>
      </c>
      <c r="G37" s="26">
        <v>2094.15</v>
      </c>
      <c r="H37" s="37">
        <v>1990.17</v>
      </c>
      <c r="I37" s="38">
        <f t="shared" si="10"/>
        <v>1.3600000000001273</v>
      </c>
      <c r="J37" s="39">
        <f t="shared" si="11"/>
        <v>6.8382600650646736E-4</v>
      </c>
      <c r="K37" s="27"/>
      <c r="L37" s="46">
        <f t="shared" si="5"/>
        <v>1990.17</v>
      </c>
    </row>
    <row r="38" spans="1:12" ht="15.75" x14ac:dyDescent="0.25">
      <c r="A38" s="4" t="s">
        <v>34</v>
      </c>
      <c r="B38" s="13">
        <v>561.11300000000006</v>
      </c>
      <c r="C38" s="26">
        <v>552.35</v>
      </c>
      <c r="D38" s="27">
        <f t="shared" si="7"/>
        <v>8.7630000000000337</v>
      </c>
      <c r="E38" s="28">
        <f t="shared" si="8"/>
        <v>1.5617175150103513E-2</v>
      </c>
      <c r="F38" s="29">
        <f t="shared" si="9"/>
        <v>1.9999999999527063E-3</v>
      </c>
      <c r="G38" s="26">
        <v>552.35199999999998</v>
      </c>
      <c r="H38" s="37">
        <v>518.71</v>
      </c>
      <c r="I38" s="38">
        <f t="shared" si="10"/>
        <v>-33.639999999999986</v>
      </c>
      <c r="J38" s="39">
        <f t="shared" si="11"/>
        <v>-6.0903412691228363E-2</v>
      </c>
      <c r="K38" s="27"/>
      <c r="L38" s="46">
        <f t="shared" si="5"/>
        <v>518.71</v>
      </c>
    </row>
    <row r="39" spans="1:12" ht="15.75" x14ac:dyDescent="0.25">
      <c r="A39" s="4" t="s">
        <v>35</v>
      </c>
      <c r="B39" s="13">
        <v>7890.57</v>
      </c>
      <c r="C39" s="26">
        <v>7443.48</v>
      </c>
      <c r="D39" s="27">
        <f t="shared" si="7"/>
        <v>447.09000000000015</v>
      </c>
      <c r="E39" s="28">
        <f t="shared" si="8"/>
        <v>5.6661305837220906E-2</v>
      </c>
      <c r="F39" s="27">
        <f t="shared" si="9"/>
        <v>298.0600000000004</v>
      </c>
      <c r="G39" s="26">
        <v>7741.54</v>
      </c>
      <c r="H39" s="37">
        <v>7387.24</v>
      </c>
      <c r="I39" s="38">
        <f t="shared" si="10"/>
        <v>-56.239999999999782</v>
      </c>
      <c r="J39" s="39">
        <f t="shared" si="11"/>
        <v>-7.5556057113070479E-3</v>
      </c>
      <c r="K39" s="27">
        <f t="shared" si="6"/>
        <v>149.03000000000006</v>
      </c>
      <c r="L39" s="46">
        <f t="shared" si="5"/>
        <v>7536.2699999999995</v>
      </c>
    </row>
    <row r="40" spans="1:12" ht="15.75" x14ac:dyDescent="0.25">
      <c r="A40" s="3" t="s">
        <v>36</v>
      </c>
      <c r="B40" s="13">
        <v>4827.57</v>
      </c>
      <c r="C40" s="26">
        <v>4584.72</v>
      </c>
      <c r="D40" s="27">
        <f t="shared" si="7"/>
        <v>242.84999999999945</v>
      </c>
      <c r="E40" s="28">
        <f t="shared" si="8"/>
        <v>5.0304811737582153E-2</v>
      </c>
      <c r="F40" s="29">
        <f t="shared" si="9"/>
        <v>-2.0000000004074536E-3</v>
      </c>
      <c r="G40" s="26">
        <v>4584.7179999999998</v>
      </c>
      <c r="H40" s="37">
        <v>4675.78</v>
      </c>
      <c r="I40" s="38">
        <f t="shared" si="10"/>
        <v>91.059999999999491</v>
      </c>
      <c r="J40" s="39">
        <f t="shared" si="11"/>
        <v>1.9861627318571141E-2</v>
      </c>
      <c r="K40" s="27"/>
      <c r="L40" s="46">
        <f t="shared" si="5"/>
        <v>4675.78</v>
      </c>
    </row>
    <row r="41" spans="1:12" ht="15.75" x14ac:dyDescent="0.25">
      <c r="A41" s="5" t="s">
        <v>37</v>
      </c>
      <c r="B41" s="13">
        <v>2809.98</v>
      </c>
      <c r="C41" s="26">
        <v>2404.84</v>
      </c>
      <c r="D41" s="27">
        <f t="shared" si="7"/>
        <v>405.13999999999987</v>
      </c>
      <c r="E41" s="28">
        <f t="shared" si="8"/>
        <v>0.14417896212784428</v>
      </c>
      <c r="F41" s="27">
        <f t="shared" si="9"/>
        <v>270.09299999999985</v>
      </c>
      <c r="G41" s="26">
        <v>2674.933</v>
      </c>
      <c r="H41" s="37">
        <v>2482.1800000000003</v>
      </c>
      <c r="I41" s="38">
        <f t="shared" si="10"/>
        <v>77.340000000000146</v>
      </c>
      <c r="J41" s="39">
        <f t="shared" si="11"/>
        <v>3.2160143710184518E-2</v>
      </c>
      <c r="K41" s="27"/>
      <c r="L41" s="46">
        <f t="shared" si="5"/>
        <v>2482.1800000000003</v>
      </c>
    </row>
    <row r="42" spans="1:12" ht="15.75" x14ac:dyDescent="0.25">
      <c r="A42" s="3" t="s">
        <v>38</v>
      </c>
      <c r="B42" s="13">
        <v>1570.1220000000001</v>
      </c>
      <c r="C42" s="26">
        <v>1347.89</v>
      </c>
      <c r="D42" s="27">
        <f t="shared" si="7"/>
        <v>222.23199999999997</v>
      </c>
      <c r="E42" s="28">
        <f t="shared" si="8"/>
        <v>0.14153804608813836</v>
      </c>
      <c r="F42" s="27">
        <f t="shared" si="9"/>
        <v>148.15499999999997</v>
      </c>
      <c r="G42" s="26">
        <v>1496.0450000000001</v>
      </c>
      <c r="H42" s="37">
        <v>1291.45</v>
      </c>
      <c r="I42" s="38">
        <f t="shared" si="10"/>
        <v>-56.440000000000055</v>
      </c>
      <c r="J42" s="39">
        <f t="shared" si="11"/>
        <v>-4.1872853125996964E-2</v>
      </c>
      <c r="K42" s="27">
        <f t="shared" si="6"/>
        <v>74.077333333333328</v>
      </c>
      <c r="L42" s="46">
        <f t="shared" si="5"/>
        <v>1365.5273333333334</v>
      </c>
    </row>
    <row r="43" spans="1:12" ht="15.75" x14ac:dyDescent="0.25">
      <c r="A43" s="4" t="s">
        <v>39</v>
      </c>
      <c r="B43" s="13">
        <v>341.19799999999998</v>
      </c>
      <c r="C43" s="26">
        <v>256.81</v>
      </c>
      <c r="D43" s="27">
        <f t="shared" si="7"/>
        <v>84.387999999999977</v>
      </c>
      <c r="E43" s="28">
        <f t="shared" si="8"/>
        <v>0.24732853064789354</v>
      </c>
      <c r="F43" s="27">
        <f t="shared" si="9"/>
        <v>56.259000000000015</v>
      </c>
      <c r="G43" s="26">
        <v>313.06900000000002</v>
      </c>
      <c r="H43" s="37">
        <v>1330.52</v>
      </c>
      <c r="I43" s="38">
        <f t="shared" si="10"/>
        <v>1073.71</v>
      </c>
      <c r="J43" s="39">
        <f t="shared" si="11"/>
        <v>4.1809508975507184</v>
      </c>
      <c r="K43" s="27"/>
      <c r="L43" s="46">
        <f t="shared" si="5"/>
        <v>1330.52</v>
      </c>
    </row>
    <row r="44" spans="1:12" ht="15.75" x14ac:dyDescent="0.25">
      <c r="A44" s="5" t="s">
        <v>40</v>
      </c>
      <c r="B44" s="13">
        <v>2782.0540000000001</v>
      </c>
      <c r="C44" s="26">
        <v>2666.41</v>
      </c>
      <c r="D44" s="27">
        <f t="shared" si="7"/>
        <v>115.64400000000023</v>
      </c>
      <c r="E44" s="28">
        <f t="shared" si="8"/>
        <v>4.1567848790857488E-2</v>
      </c>
      <c r="F44" s="27">
        <f t="shared" si="9"/>
        <v>77.096000000000004</v>
      </c>
      <c r="G44" s="26">
        <v>2743.5059999999999</v>
      </c>
      <c r="H44" s="37">
        <v>2691.17</v>
      </c>
      <c r="I44" s="38">
        <f t="shared" si="10"/>
        <v>24.760000000000218</v>
      </c>
      <c r="J44" s="39">
        <f t="shared" si="11"/>
        <v>9.2858937672751826E-3</v>
      </c>
      <c r="K44" s="27"/>
      <c r="L44" s="46">
        <f t="shared" si="5"/>
        <v>2691.17</v>
      </c>
    </row>
    <row r="45" spans="1:12" ht="15.75" x14ac:dyDescent="0.25">
      <c r="A45" s="3" t="s">
        <v>41</v>
      </c>
      <c r="B45" s="13">
        <v>3433.3560000000002</v>
      </c>
      <c r="C45" s="26">
        <v>3028.15</v>
      </c>
      <c r="D45" s="27">
        <f t="shared" si="7"/>
        <v>405.20600000000013</v>
      </c>
      <c r="E45" s="28">
        <f t="shared" si="8"/>
        <v>0.11802038588483109</v>
      </c>
      <c r="F45" s="27">
        <f t="shared" si="9"/>
        <v>270.13999999999987</v>
      </c>
      <c r="G45" s="26">
        <v>3298.29</v>
      </c>
      <c r="H45" s="37">
        <v>3055.71</v>
      </c>
      <c r="I45" s="38">
        <f t="shared" si="10"/>
        <v>27.559999999999945</v>
      </c>
      <c r="J45" s="39">
        <f t="shared" si="11"/>
        <v>9.1012664498125728E-3</v>
      </c>
      <c r="K45" s="27"/>
      <c r="L45" s="46">
        <f t="shared" si="5"/>
        <v>3055.71</v>
      </c>
    </row>
    <row r="46" spans="1:12" ht="15.75" x14ac:dyDescent="0.25">
      <c r="A46" s="3" t="s">
        <v>42</v>
      </c>
      <c r="B46" s="13">
        <v>1229.922</v>
      </c>
      <c r="C46" s="26">
        <v>1239.49</v>
      </c>
      <c r="D46" s="27">
        <f t="shared" si="7"/>
        <v>-9.5679999999999836</v>
      </c>
      <c r="E46" s="28">
        <f t="shared" si="8"/>
        <v>-7.779355113576295E-3</v>
      </c>
      <c r="F46" s="29">
        <f t="shared" si="9"/>
        <v>-1.9999999999527063E-3</v>
      </c>
      <c r="G46" s="26">
        <v>1239.4880000000001</v>
      </c>
      <c r="H46" s="37">
        <v>1215.97</v>
      </c>
      <c r="I46" s="38">
        <f t="shared" si="10"/>
        <v>-23.519999999999982</v>
      </c>
      <c r="J46" s="39">
        <f t="shared" si="11"/>
        <v>-1.8975546394081423E-2</v>
      </c>
      <c r="K46" s="27"/>
      <c r="L46" s="46">
        <f t="shared" si="5"/>
        <v>1215.97</v>
      </c>
    </row>
    <row r="47" spans="1:12" ht="15.75" x14ac:dyDescent="0.25">
      <c r="A47" s="5" t="s">
        <v>43</v>
      </c>
      <c r="B47" s="13">
        <v>842.35500000000002</v>
      </c>
      <c r="C47" s="26">
        <v>876.39</v>
      </c>
      <c r="D47" s="27">
        <f t="shared" si="7"/>
        <v>-34.034999999999968</v>
      </c>
      <c r="E47" s="28">
        <f t="shared" si="8"/>
        <v>-4.0404580016738745E-2</v>
      </c>
      <c r="F47" s="29">
        <f t="shared" si="9"/>
        <v>2.0000000000663931E-3</v>
      </c>
      <c r="G47" s="26">
        <v>876.39200000000005</v>
      </c>
      <c r="H47" s="37">
        <v>892.06</v>
      </c>
      <c r="I47" s="38">
        <f t="shared" si="10"/>
        <v>15.669999999999959</v>
      </c>
      <c r="J47" s="39">
        <f t="shared" si="11"/>
        <v>1.7880167505334336E-2</v>
      </c>
      <c r="K47" s="27"/>
      <c r="L47" s="46">
        <f t="shared" si="5"/>
        <v>892.06</v>
      </c>
    </row>
    <row r="48" spans="1:12" ht="15.75" x14ac:dyDescent="0.25">
      <c r="A48" s="3" t="s">
        <v>44</v>
      </c>
      <c r="B48" s="13">
        <v>1730.4939999999999</v>
      </c>
      <c r="C48" s="26">
        <v>1542.92</v>
      </c>
      <c r="D48" s="27">
        <f t="shared" si="7"/>
        <v>187.57399999999984</v>
      </c>
      <c r="E48" s="28">
        <f t="shared" si="8"/>
        <v>0.10839332583643738</v>
      </c>
      <c r="F48" s="27">
        <f t="shared" si="9"/>
        <v>125.04999999999995</v>
      </c>
      <c r="G48" s="26">
        <v>1667.97</v>
      </c>
      <c r="H48" s="37">
        <v>1567.06</v>
      </c>
      <c r="I48" s="38">
        <f t="shared" si="10"/>
        <v>24.139999999999873</v>
      </c>
      <c r="J48" s="39">
        <f t="shared" si="11"/>
        <v>1.5645658880564042E-2</v>
      </c>
      <c r="K48" s="27"/>
      <c r="L48" s="46">
        <f t="shared" si="5"/>
        <v>1567.06</v>
      </c>
    </row>
    <row r="49" spans="1:16" ht="15.75" x14ac:dyDescent="0.25">
      <c r="A49" s="3" t="s">
        <v>45</v>
      </c>
      <c r="B49" s="13">
        <v>10563.819</v>
      </c>
      <c r="C49" s="26">
        <v>10071.44</v>
      </c>
      <c r="D49" s="27">
        <f t="shared" si="7"/>
        <v>492.378999999999</v>
      </c>
      <c r="E49" s="30">
        <f t="shared" si="8"/>
        <v>4.6609942862519606E-2</v>
      </c>
      <c r="F49" s="29">
        <f t="shared" si="9"/>
        <v>-3.0000000006111804E-3</v>
      </c>
      <c r="G49" s="26">
        <v>10071.437</v>
      </c>
      <c r="H49" s="37">
        <v>9938.82</v>
      </c>
      <c r="I49" s="38">
        <f t="shared" si="10"/>
        <v>-132.6200000000008</v>
      </c>
      <c r="J49" s="47">
        <f t="shared" si="11"/>
        <v>-1.3167928320081417E-2</v>
      </c>
      <c r="K49" s="27"/>
      <c r="L49" s="46">
        <f t="shared" si="5"/>
        <v>9938.82</v>
      </c>
      <c r="N49" s="48"/>
      <c r="O49" s="48"/>
      <c r="P49" s="17"/>
    </row>
    <row r="50" spans="1:16" ht="15.75" x14ac:dyDescent="0.25">
      <c r="A50" s="4" t="s">
        <v>46</v>
      </c>
      <c r="B50" s="13">
        <v>564.46199999999999</v>
      </c>
      <c r="C50" s="26">
        <v>461.53999999999996</v>
      </c>
      <c r="D50" s="27">
        <f t="shared" si="7"/>
        <v>102.92200000000003</v>
      </c>
      <c r="E50" s="28">
        <f t="shared" si="8"/>
        <v>0.18233645488978892</v>
      </c>
      <c r="F50" s="27">
        <f t="shared" si="9"/>
        <v>68.614000000000033</v>
      </c>
      <c r="G50" s="26">
        <v>530.154</v>
      </c>
      <c r="H50" s="37">
        <v>476.71</v>
      </c>
      <c r="I50" s="38">
        <f t="shared" si="10"/>
        <v>15.170000000000016</v>
      </c>
      <c r="J50" s="39">
        <f t="shared" si="11"/>
        <v>3.2868223772587461E-2</v>
      </c>
      <c r="K50" s="27"/>
      <c r="L50" s="46">
        <f t="shared" si="5"/>
        <v>476.71</v>
      </c>
    </row>
    <row r="51" spans="1:16" ht="15.75" x14ac:dyDescent="0.25">
      <c r="A51" s="23" t="s">
        <v>47</v>
      </c>
      <c r="B51" s="13">
        <v>847.93700000000001</v>
      </c>
      <c r="C51" s="26">
        <v>736.98</v>
      </c>
      <c r="D51" s="27">
        <f t="shared" si="7"/>
        <v>110.95699999999999</v>
      </c>
      <c r="E51" s="28">
        <f t="shared" si="8"/>
        <v>0.13085524042470134</v>
      </c>
      <c r="F51" s="27">
        <f t="shared" si="9"/>
        <v>73.968999999999937</v>
      </c>
      <c r="G51" s="26">
        <v>810.94899999999996</v>
      </c>
      <c r="H51" s="37">
        <v>767.92</v>
      </c>
      <c r="I51" s="38">
        <f t="shared" si="10"/>
        <v>30.939999999999941</v>
      </c>
      <c r="J51" s="39">
        <f t="shared" si="11"/>
        <v>4.1982143341745964E-2</v>
      </c>
      <c r="K51" s="27"/>
      <c r="L51" s="46">
        <f t="shared" si="5"/>
        <v>767.92</v>
      </c>
    </row>
    <row r="52" spans="1:16" ht="15.75" x14ac:dyDescent="0.25">
      <c r="A52" s="23" t="s">
        <v>48</v>
      </c>
      <c r="B52" s="13">
        <v>454.11599999999999</v>
      </c>
      <c r="C52" s="26">
        <v>435.52000000000004</v>
      </c>
      <c r="D52" s="27">
        <f t="shared" si="7"/>
        <v>18.595999999999947</v>
      </c>
      <c r="E52" s="28">
        <f t="shared" si="8"/>
        <v>4.0949889455557498E-2</v>
      </c>
      <c r="F52" s="29">
        <f t="shared" si="9"/>
        <v>0</v>
      </c>
      <c r="G52" s="26">
        <v>435.52</v>
      </c>
      <c r="H52" s="37">
        <v>446.1</v>
      </c>
      <c r="I52" s="38">
        <f t="shared" si="10"/>
        <v>10.579999999999984</v>
      </c>
      <c r="J52" s="39">
        <f t="shared" si="11"/>
        <v>2.4292799412196874E-2</v>
      </c>
      <c r="K52" s="27"/>
      <c r="L52" s="46">
        <f t="shared" si="5"/>
        <v>446.1</v>
      </c>
    </row>
    <row r="53" spans="1:16" ht="15.75" x14ac:dyDescent="0.25">
      <c r="A53" s="3" t="s">
        <v>49</v>
      </c>
      <c r="B53" s="13">
        <v>1694.9469999999999</v>
      </c>
      <c r="C53" s="26">
        <v>1618.74</v>
      </c>
      <c r="D53" s="27">
        <f t="shared" si="7"/>
        <v>76.20699999999988</v>
      </c>
      <c r="E53" s="28">
        <f t="shared" si="8"/>
        <v>4.4961287875078033E-2</v>
      </c>
      <c r="F53" s="29">
        <f t="shared" si="9"/>
        <v>9.0000000000145519E-3</v>
      </c>
      <c r="G53" s="26">
        <v>1618.749</v>
      </c>
      <c r="H53" s="37">
        <v>1606.79</v>
      </c>
      <c r="I53" s="38">
        <f t="shared" si="10"/>
        <v>-11.950000000000045</v>
      </c>
      <c r="J53" s="39">
        <f t="shared" si="11"/>
        <v>-7.3822849870887513E-3</v>
      </c>
      <c r="K53" s="27"/>
      <c r="L53" s="46">
        <f t="shared" si="5"/>
        <v>1606.79</v>
      </c>
    </row>
    <row r="54" spans="1:16" ht="15.75" x14ac:dyDescent="0.25">
      <c r="A54" s="3" t="s">
        <v>50</v>
      </c>
      <c r="B54" s="13">
        <v>2232.933</v>
      </c>
      <c r="C54" s="26">
        <v>2280.88</v>
      </c>
      <c r="D54" s="27">
        <f t="shared" si="7"/>
        <v>-47.947000000000116</v>
      </c>
      <c r="E54" s="28">
        <f t="shared" si="8"/>
        <v>-2.1472655023684149E-2</v>
      </c>
      <c r="F54" s="29">
        <f t="shared" si="9"/>
        <v>-1.9999999999527063E-3</v>
      </c>
      <c r="G54" s="26">
        <v>2280.8780000000002</v>
      </c>
      <c r="H54" s="37">
        <v>2275.62</v>
      </c>
      <c r="I54" s="38">
        <f t="shared" si="10"/>
        <v>-5.2600000000002183</v>
      </c>
      <c r="J54" s="39">
        <f t="shared" si="11"/>
        <v>-2.306127459577101E-3</v>
      </c>
      <c r="K54" s="27"/>
      <c r="L54" s="46">
        <f t="shared" si="5"/>
        <v>2275.62</v>
      </c>
    </row>
    <row r="55" spans="1:16" ht="15.75" x14ac:dyDescent="0.25">
      <c r="A55" s="3" t="s">
        <v>51</v>
      </c>
      <c r="B55" s="13">
        <v>942.31500000000005</v>
      </c>
      <c r="C55" s="26">
        <v>837.23</v>
      </c>
      <c r="D55" s="27">
        <f t="shared" si="7"/>
        <v>105.08500000000004</v>
      </c>
      <c r="E55" s="28">
        <f t="shared" si="8"/>
        <v>0.11151791067742743</v>
      </c>
      <c r="F55" s="27">
        <f t="shared" si="9"/>
        <v>70.058999999999969</v>
      </c>
      <c r="G55" s="26">
        <v>907.28899999999999</v>
      </c>
      <c r="H55" s="37">
        <v>807.12</v>
      </c>
      <c r="I55" s="38">
        <f t="shared" si="10"/>
        <v>-30.110000000000014</v>
      </c>
      <c r="J55" s="39">
        <f t="shared" si="11"/>
        <v>-3.5963833116347974E-2</v>
      </c>
      <c r="K55" s="27">
        <f t="shared" si="6"/>
        <v>35.028333333333343</v>
      </c>
      <c r="L55" s="46">
        <f t="shared" si="5"/>
        <v>842.14833333333331</v>
      </c>
    </row>
    <row r="56" spans="1:16" ht="15.75" x14ac:dyDescent="0.25">
      <c r="A56" s="23" t="s">
        <v>52</v>
      </c>
      <c r="B56" s="13">
        <v>831.774</v>
      </c>
      <c r="C56" s="26">
        <v>846.03</v>
      </c>
      <c r="D56" s="27">
        <f t="shared" si="7"/>
        <v>-14.255999999999972</v>
      </c>
      <c r="E56" s="28">
        <f t="shared" si="8"/>
        <v>-1.713927100390247E-2</v>
      </c>
      <c r="F56" s="29">
        <f t="shared" si="9"/>
        <v>9.9999999997635314E-4</v>
      </c>
      <c r="G56" s="26">
        <v>846.03099999999995</v>
      </c>
      <c r="H56" s="37">
        <v>898.46</v>
      </c>
      <c r="I56" s="38">
        <f t="shared" si="10"/>
        <v>52.430000000000064</v>
      </c>
      <c r="J56" s="39">
        <f t="shared" si="11"/>
        <v>6.197179769038931E-2</v>
      </c>
      <c r="K56" s="27"/>
      <c r="L56" s="46">
        <f t="shared" si="5"/>
        <v>898.46</v>
      </c>
    </row>
    <row r="57" spans="1:16" ht="15.75" x14ac:dyDescent="0.25">
      <c r="A57" s="3" t="s">
        <v>53</v>
      </c>
      <c r="B57" s="13">
        <v>2300.0549999999998</v>
      </c>
      <c r="C57" s="26">
        <v>2160.06</v>
      </c>
      <c r="D57" s="27">
        <f t="shared" si="7"/>
        <v>139.99499999999989</v>
      </c>
      <c r="E57" s="28">
        <f t="shared" si="8"/>
        <v>6.0865935814578304E-2</v>
      </c>
      <c r="F57" s="29">
        <f t="shared" si="9"/>
        <v>3.9999999999054126E-3</v>
      </c>
      <c r="G57" s="26">
        <v>2160.0639999999999</v>
      </c>
      <c r="H57" s="37">
        <v>2173.66</v>
      </c>
      <c r="I57" s="38">
        <f t="shared" si="10"/>
        <v>13.599999999999909</v>
      </c>
      <c r="J57" s="39">
        <f t="shared" si="11"/>
        <v>6.2961214040350311E-3</v>
      </c>
      <c r="K57" s="27"/>
      <c r="L57" s="46">
        <f t="shared" si="5"/>
        <v>2173.66</v>
      </c>
    </row>
    <row r="58" spans="1:16" ht="15.75" x14ac:dyDescent="0.25">
      <c r="A58" s="3" t="s">
        <v>54</v>
      </c>
      <c r="B58" s="13">
        <v>2091.8440000000001</v>
      </c>
      <c r="C58" s="26">
        <v>1864.9</v>
      </c>
      <c r="D58" s="27">
        <f t="shared" si="7"/>
        <v>226.94399999999996</v>
      </c>
      <c r="E58" s="30">
        <f t="shared" si="8"/>
        <v>0.10848992563498996</v>
      </c>
      <c r="F58" s="27">
        <f t="shared" si="9"/>
        <v>151.2969999999998</v>
      </c>
      <c r="G58" s="26">
        <v>2016.1969999999999</v>
      </c>
      <c r="H58" s="37">
        <v>1896.83</v>
      </c>
      <c r="I58" s="38">
        <f t="shared" si="10"/>
        <v>31.929999999999836</v>
      </c>
      <c r="J58" s="39">
        <f t="shared" si="11"/>
        <v>1.7121561477827139E-2</v>
      </c>
      <c r="K58" s="27"/>
      <c r="L58" s="46">
        <f t="shared" si="5"/>
        <v>1896.83</v>
      </c>
    </row>
    <row r="59" spans="1:16" ht="15.75" x14ac:dyDescent="0.25">
      <c r="A59" s="3" t="s">
        <v>55</v>
      </c>
      <c r="B59" s="13">
        <v>627.18299999999999</v>
      </c>
      <c r="C59" s="26">
        <v>490.19</v>
      </c>
      <c r="D59" s="27">
        <f t="shared" si="7"/>
        <v>136.99299999999999</v>
      </c>
      <c r="E59" s="28">
        <f t="shared" si="8"/>
        <v>0.21842588207907421</v>
      </c>
      <c r="F59" s="27">
        <f t="shared" si="9"/>
        <v>91.329000000000008</v>
      </c>
      <c r="G59" s="26">
        <v>581.51900000000001</v>
      </c>
      <c r="H59" s="37">
        <v>454.71000000000004</v>
      </c>
      <c r="I59" s="38">
        <f t="shared" si="10"/>
        <v>-35.479999999999961</v>
      </c>
      <c r="J59" s="39">
        <f t="shared" si="11"/>
        <v>-7.2380097513209091E-2</v>
      </c>
      <c r="K59" s="27">
        <f>D59/3</f>
        <v>45.664333333333332</v>
      </c>
      <c r="L59" s="46">
        <f t="shared" si="5"/>
        <v>500.37433333333337</v>
      </c>
    </row>
    <row r="60" spans="1:16" ht="15.75" x14ac:dyDescent="0.25">
      <c r="A60" s="3" t="s">
        <v>56</v>
      </c>
      <c r="B60" s="13">
        <v>38353.783000000003</v>
      </c>
      <c r="C60" s="26">
        <v>37343.040000000001</v>
      </c>
      <c r="D60" s="27">
        <f t="shared" si="7"/>
        <v>1010.7430000000022</v>
      </c>
      <c r="E60" s="28">
        <f t="shared" si="8"/>
        <v>2.6353150092130472E-2</v>
      </c>
      <c r="F60" s="29">
        <f t="shared" si="9"/>
        <v>-3.0000000042491592E-3</v>
      </c>
      <c r="G60" s="26">
        <v>37343.036999999997</v>
      </c>
      <c r="H60" s="37">
        <v>37791.71</v>
      </c>
      <c r="I60" s="38">
        <f t="shared" si="10"/>
        <v>448.66999999999825</v>
      </c>
      <c r="J60" s="39">
        <f t="shared" si="11"/>
        <v>1.2014822574701959E-2</v>
      </c>
      <c r="K60" s="27"/>
      <c r="L60" s="46">
        <f t="shared" si="5"/>
        <v>37791.71</v>
      </c>
    </row>
    <row r="61" spans="1:16" ht="15.75" x14ac:dyDescent="0.25">
      <c r="A61" s="3" t="s">
        <v>57</v>
      </c>
      <c r="B61" s="13">
        <v>2075.1529999999998</v>
      </c>
      <c r="C61" s="26">
        <v>1954.03</v>
      </c>
      <c r="D61" s="27">
        <f t="shared" si="7"/>
        <v>121.12299999999982</v>
      </c>
      <c r="E61" s="28">
        <f t="shared" si="8"/>
        <v>5.8368226342828615E-2</v>
      </c>
      <c r="F61" s="29">
        <f t="shared" si="9"/>
        <v>-4.9999999998817657E-3</v>
      </c>
      <c r="G61" s="26">
        <v>1954.0250000000001</v>
      </c>
      <c r="H61" s="37">
        <v>2006.85</v>
      </c>
      <c r="I61" s="38">
        <f t="shared" si="10"/>
        <v>52.819999999999936</v>
      </c>
      <c r="J61" s="39">
        <f t="shared" si="11"/>
        <v>2.7031314769988147E-2</v>
      </c>
      <c r="K61" s="27"/>
      <c r="L61" s="46">
        <f t="shared" si="5"/>
        <v>2006.85</v>
      </c>
    </row>
    <row r="62" spans="1:16" ht="15.75" x14ac:dyDescent="0.25">
      <c r="A62" s="5" t="s">
        <v>58</v>
      </c>
      <c r="B62" s="13">
        <v>5189.5159999999996</v>
      </c>
      <c r="C62" s="26">
        <v>4379.1400000000003</v>
      </c>
      <c r="D62" s="27">
        <f t="shared" si="7"/>
        <v>810.37599999999929</v>
      </c>
      <c r="E62" s="28">
        <f t="shared" si="8"/>
        <v>0.15615637373504568</v>
      </c>
      <c r="F62" s="27">
        <f t="shared" si="9"/>
        <v>540.2529999999997</v>
      </c>
      <c r="G62" s="26">
        <v>4919.393</v>
      </c>
      <c r="H62" s="37">
        <v>4654.9400000000005</v>
      </c>
      <c r="I62" s="38">
        <f t="shared" si="10"/>
        <v>275.80000000000018</v>
      </c>
      <c r="J62" s="39">
        <f t="shared" si="11"/>
        <v>6.2980402544791939E-2</v>
      </c>
      <c r="K62" s="27"/>
      <c r="L62" s="46">
        <f t="shared" si="5"/>
        <v>4654.9400000000005</v>
      </c>
    </row>
    <row r="63" spans="1:16" ht="15.75" x14ac:dyDescent="0.25">
      <c r="A63" s="3" t="s">
        <v>59</v>
      </c>
      <c r="B63" s="13">
        <v>2898.0279999999998</v>
      </c>
      <c r="C63" s="26">
        <v>2959.82</v>
      </c>
      <c r="D63" s="27">
        <f t="shared" si="7"/>
        <v>-61.792000000000371</v>
      </c>
      <c r="E63" s="28">
        <f t="shared" si="8"/>
        <v>-2.1322085224849577E-2</v>
      </c>
      <c r="F63" s="29">
        <f t="shared" si="9"/>
        <v>-6.0000000003128662E-3</v>
      </c>
      <c r="G63" s="26">
        <v>2959.8139999999999</v>
      </c>
      <c r="H63" s="37">
        <v>2982.85</v>
      </c>
      <c r="I63" s="38">
        <f t="shared" si="10"/>
        <v>23.029999999999745</v>
      </c>
      <c r="J63" s="39">
        <f t="shared" si="11"/>
        <v>7.7808785669397952E-3</v>
      </c>
      <c r="K63" s="27"/>
      <c r="L63" s="46">
        <f t="shared" si="5"/>
        <v>2982.85</v>
      </c>
    </row>
    <row r="64" spans="1:16" ht="15.75" x14ac:dyDescent="0.25">
      <c r="A64" s="23" t="s">
        <v>60</v>
      </c>
      <c r="B64" s="13">
        <v>804.09799999999996</v>
      </c>
      <c r="C64" s="26">
        <v>831.5</v>
      </c>
      <c r="D64" s="27">
        <f t="shared" si="7"/>
        <v>-27.402000000000044</v>
      </c>
      <c r="E64" s="28">
        <f t="shared" si="8"/>
        <v>-3.4077935773997751E-2</v>
      </c>
      <c r="F64" s="29">
        <f t="shared" si="9"/>
        <v>-3.0000000000427463E-3</v>
      </c>
      <c r="G64" s="26">
        <v>831.49699999999996</v>
      </c>
      <c r="H64" s="37">
        <v>837.37</v>
      </c>
      <c r="I64" s="38">
        <f t="shared" si="10"/>
        <v>5.8700000000000045</v>
      </c>
      <c r="J64" s="39">
        <f t="shared" si="11"/>
        <v>7.059530968129891E-3</v>
      </c>
      <c r="K64" s="27"/>
      <c r="L64" s="46">
        <f t="shared" si="5"/>
        <v>837.37</v>
      </c>
    </row>
    <row r="65" spans="1:12" ht="15.75" x14ac:dyDescent="0.25">
      <c r="A65" s="3" t="s">
        <v>61</v>
      </c>
      <c r="B65" s="13">
        <v>5904.6710000000003</v>
      </c>
      <c r="C65" s="26">
        <v>5498.95</v>
      </c>
      <c r="D65" s="27">
        <f t="shared" si="7"/>
        <v>405.72100000000046</v>
      </c>
      <c r="E65" s="28">
        <f t="shared" si="8"/>
        <v>6.8711872346486444E-2</v>
      </c>
      <c r="F65" s="29">
        <f t="shared" si="9"/>
        <v>3.0000000006111804E-3</v>
      </c>
      <c r="G65" s="26">
        <v>5498.9530000000004</v>
      </c>
      <c r="H65" s="37">
        <v>5541.65</v>
      </c>
      <c r="I65" s="38">
        <f t="shared" si="10"/>
        <v>42.699999999999818</v>
      </c>
      <c r="J65" s="39">
        <f t="shared" si="11"/>
        <v>7.7651187954063628E-3</v>
      </c>
      <c r="K65" s="27"/>
      <c r="L65" s="46">
        <f t="shared" si="5"/>
        <v>5541.65</v>
      </c>
    </row>
    <row r="66" spans="1:12" ht="15.75" x14ac:dyDescent="0.25">
      <c r="A66" s="4" t="s">
        <v>62</v>
      </c>
      <c r="B66" s="13">
        <v>535.39800000000002</v>
      </c>
      <c r="C66" s="26">
        <v>544.17999999999995</v>
      </c>
      <c r="D66" s="27">
        <f t="shared" si="7"/>
        <v>-8.7819999999999254</v>
      </c>
      <c r="E66" s="28">
        <f t="shared" si="8"/>
        <v>-1.6402750850768821E-2</v>
      </c>
      <c r="F66" s="29">
        <f t="shared" si="9"/>
        <v>2.0000000000663931E-3</v>
      </c>
      <c r="G66" s="26">
        <v>544.18200000000002</v>
      </c>
      <c r="H66" s="37">
        <v>534.79</v>
      </c>
      <c r="I66" s="38">
        <f t="shared" si="10"/>
        <v>-9.3899999999999864</v>
      </c>
      <c r="J66" s="39">
        <f t="shared" si="11"/>
        <v>-1.7255319930905191E-2</v>
      </c>
      <c r="K66" s="27"/>
      <c r="L66" s="46">
        <f t="shared" si="5"/>
        <v>534.79</v>
      </c>
    </row>
    <row r="67" spans="1:12" ht="15.75" x14ac:dyDescent="0.25">
      <c r="A67" s="4" t="s">
        <v>63</v>
      </c>
      <c r="B67" s="13">
        <v>293.87599999999998</v>
      </c>
      <c r="C67" s="26">
        <v>268.59999999999997</v>
      </c>
      <c r="D67" s="27">
        <f t="shared" si="7"/>
        <v>25.27600000000001</v>
      </c>
      <c r="E67" s="28">
        <f t="shared" si="8"/>
        <v>8.600906504784335E-2</v>
      </c>
      <c r="F67" s="27">
        <f t="shared" si="9"/>
        <v>16.851000000000056</v>
      </c>
      <c r="G67" s="26">
        <v>285.45100000000002</v>
      </c>
      <c r="H67" s="37">
        <v>257.01</v>
      </c>
      <c r="I67" s="38">
        <f t="shared" si="10"/>
        <v>-11.589999999999975</v>
      </c>
      <c r="J67" s="39">
        <f t="shared" si="11"/>
        <v>-4.3149664929262754E-2</v>
      </c>
      <c r="K67" s="27">
        <f>D67/3</f>
        <v>8.4253333333333362</v>
      </c>
      <c r="L67" s="46">
        <f t="shared" si="5"/>
        <v>265.43533333333335</v>
      </c>
    </row>
    <row r="68" spans="1:12" ht="15.75" x14ac:dyDescent="0.25">
      <c r="A68" s="3" t="s">
        <v>64</v>
      </c>
      <c r="B68" s="13">
        <v>1397.172</v>
      </c>
      <c r="C68" s="26">
        <v>1310</v>
      </c>
      <c r="D68" s="27">
        <f t="shared" ref="D68:D99" si="12">B68-C68</f>
        <v>87.172000000000025</v>
      </c>
      <c r="E68" s="28">
        <f t="shared" ref="E68:E99" si="13">D68/B68</f>
        <v>6.2391745611850243E-2</v>
      </c>
      <c r="F68" s="29">
        <f t="shared" ref="F68:F99" si="14">G68-C68</f>
        <v>-3.9999999999054126E-3</v>
      </c>
      <c r="G68" s="26">
        <v>1309.9960000000001</v>
      </c>
      <c r="H68" s="37">
        <v>1262.22</v>
      </c>
      <c r="I68" s="38">
        <f t="shared" ref="I68:I99" si="15">H68-C68</f>
        <v>-47.779999999999973</v>
      </c>
      <c r="J68" s="39">
        <f t="shared" ref="J68:J99" si="16">I68/C68</f>
        <v>-3.647328244274807E-2</v>
      </c>
      <c r="K68" s="27"/>
      <c r="L68" s="46">
        <f t="shared" si="5"/>
        <v>1262.22</v>
      </c>
    </row>
    <row r="69" spans="1:12" ht="15.75" x14ac:dyDescent="0.25">
      <c r="A69" s="3" t="s">
        <v>65</v>
      </c>
      <c r="B69" s="13">
        <v>2351.125</v>
      </c>
      <c r="C69" s="26">
        <v>2244.13</v>
      </c>
      <c r="D69" s="27">
        <f t="shared" si="12"/>
        <v>106.99499999999989</v>
      </c>
      <c r="E69" s="28">
        <f t="shared" si="13"/>
        <v>4.5508001488649003E-2</v>
      </c>
      <c r="F69" s="29">
        <f t="shared" si="14"/>
        <v>3.9999999999054126E-3</v>
      </c>
      <c r="G69" s="26">
        <v>2244.134</v>
      </c>
      <c r="H69" s="37">
        <v>2211.44</v>
      </c>
      <c r="I69" s="38">
        <f t="shared" si="15"/>
        <v>-32.690000000000055</v>
      </c>
      <c r="J69" s="39">
        <f t="shared" si="16"/>
        <v>-1.4566892292336028E-2</v>
      </c>
      <c r="K69" s="27"/>
      <c r="L69" s="46">
        <f t="shared" ref="L69:L132" si="17">H69+K69</f>
        <v>2211.44</v>
      </c>
    </row>
    <row r="70" spans="1:12" ht="15.75" x14ac:dyDescent="0.25">
      <c r="A70" s="4" t="s">
        <v>66</v>
      </c>
      <c r="B70" s="13">
        <v>2063.9609999999998</v>
      </c>
      <c r="C70" s="26">
        <v>2139.21</v>
      </c>
      <c r="D70" s="27">
        <f t="shared" si="12"/>
        <v>-75.249000000000251</v>
      </c>
      <c r="E70" s="28">
        <f t="shared" si="13"/>
        <v>-3.6458537733998007E-2</v>
      </c>
      <c r="F70" s="29">
        <f t="shared" si="14"/>
        <v>-1.0000000002037268E-3</v>
      </c>
      <c r="G70" s="26">
        <v>2139.2089999999998</v>
      </c>
      <c r="H70" s="37">
        <v>2157.35</v>
      </c>
      <c r="I70" s="38">
        <f t="shared" si="15"/>
        <v>18.139999999999873</v>
      </c>
      <c r="J70" s="39">
        <f t="shared" si="16"/>
        <v>8.4797658948863701E-3</v>
      </c>
      <c r="K70" s="27"/>
      <c r="L70" s="46">
        <f t="shared" si="17"/>
        <v>2157.35</v>
      </c>
    </row>
    <row r="71" spans="1:12" ht="15.75" x14ac:dyDescent="0.25">
      <c r="A71" s="3" t="s">
        <v>67</v>
      </c>
      <c r="B71" s="13">
        <v>3355.759</v>
      </c>
      <c r="C71" s="26">
        <v>3049.34</v>
      </c>
      <c r="D71" s="27">
        <f t="shared" si="12"/>
        <v>306.41899999999987</v>
      </c>
      <c r="E71" s="28">
        <f t="shared" si="13"/>
        <v>9.1311384399177617E-2</v>
      </c>
      <c r="F71" s="29">
        <f t="shared" si="14"/>
        <v>-4.0000000003601599E-3</v>
      </c>
      <c r="G71" s="26">
        <v>3049.3359999999998</v>
      </c>
      <c r="H71" s="37">
        <v>2935.6400000000003</v>
      </c>
      <c r="I71" s="38">
        <f t="shared" si="15"/>
        <v>-113.69999999999982</v>
      </c>
      <c r="J71" s="39">
        <f t="shared" si="16"/>
        <v>-3.7286757134330648E-2</v>
      </c>
      <c r="K71" s="27"/>
      <c r="L71" s="46">
        <f t="shared" si="17"/>
        <v>2935.6400000000003</v>
      </c>
    </row>
    <row r="72" spans="1:12" ht="15.75" x14ac:dyDescent="0.25">
      <c r="A72" s="4" t="s">
        <v>68</v>
      </c>
      <c r="B72" s="13">
        <v>3884.857</v>
      </c>
      <c r="C72" s="26">
        <v>3549.7599999999998</v>
      </c>
      <c r="D72" s="27">
        <f t="shared" si="12"/>
        <v>335.09700000000021</v>
      </c>
      <c r="E72" s="28">
        <f t="shared" si="13"/>
        <v>8.6257229030566693E-2</v>
      </c>
      <c r="F72" s="27">
        <f t="shared" si="14"/>
        <v>223.39800000000014</v>
      </c>
      <c r="G72" s="26">
        <v>3773.1579999999999</v>
      </c>
      <c r="H72" s="37">
        <v>3490.61</v>
      </c>
      <c r="I72" s="38">
        <f t="shared" si="15"/>
        <v>-59.149999999999636</v>
      </c>
      <c r="J72" s="39">
        <f t="shared" si="16"/>
        <v>-1.6663098350310906E-2</v>
      </c>
      <c r="K72" s="27">
        <f>D72/3</f>
        <v>111.69900000000007</v>
      </c>
      <c r="L72" s="46">
        <f t="shared" si="17"/>
        <v>3602.3090000000002</v>
      </c>
    </row>
    <row r="73" spans="1:12" ht="15.75" x14ac:dyDescent="0.25">
      <c r="A73" s="4" t="s">
        <v>69</v>
      </c>
      <c r="B73" s="13">
        <v>3825.6</v>
      </c>
      <c r="C73" s="26">
        <v>3585.24</v>
      </c>
      <c r="D73" s="27">
        <f t="shared" si="12"/>
        <v>240.36000000000013</v>
      </c>
      <c r="E73" s="28">
        <f t="shared" si="13"/>
        <v>6.2829360100376444E-2</v>
      </c>
      <c r="F73" s="27">
        <f t="shared" si="14"/>
        <v>160.24000000000024</v>
      </c>
      <c r="G73" s="26">
        <v>3745.48</v>
      </c>
      <c r="H73" s="37">
        <v>3538.13</v>
      </c>
      <c r="I73" s="38">
        <f t="shared" si="15"/>
        <v>-47.109999999999673</v>
      </c>
      <c r="J73" s="39">
        <f t="shared" si="16"/>
        <v>-1.3139985049815263E-2</v>
      </c>
      <c r="K73" s="27">
        <f>D73/3</f>
        <v>80.120000000000047</v>
      </c>
      <c r="L73" s="46">
        <f t="shared" si="17"/>
        <v>3618.25</v>
      </c>
    </row>
    <row r="74" spans="1:12" ht="15.75" x14ac:dyDescent="0.25">
      <c r="A74" s="3" t="s">
        <v>70</v>
      </c>
      <c r="B74" s="13">
        <v>1517.0429999999999</v>
      </c>
      <c r="C74" s="26">
        <v>1490.42</v>
      </c>
      <c r="D74" s="27">
        <f t="shared" si="12"/>
        <v>26.62299999999982</v>
      </c>
      <c r="E74" s="28">
        <f t="shared" si="13"/>
        <v>1.7549271840020239E-2</v>
      </c>
      <c r="F74" s="29">
        <f t="shared" si="14"/>
        <v>-4.0000000001327862E-3</v>
      </c>
      <c r="G74" s="26">
        <v>1490.4159999999999</v>
      </c>
      <c r="H74" s="37">
        <v>1483.0500000000002</v>
      </c>
      <c r="I74" s="38">
        <f t="shared" si="15"/>
        <v>-7.3699999999998909</v>
      </c>
      <c r="J74" s="39">
        <f t="shared" si="16"/>
        <v>-4.944914856214953E-3</v>
      </c>
      <c r="K74" s="27"/>
      <c r="L74" s="46">
        <f t="shared" si="17"/>
        <v>1483.0500000000002</v>
      </c>
    </row>
    <row r="75" spans="1:12" ht="15.75" x14ac:dyDescent="0.25">
      <c r="A75" s="3" t="s">
        <v>71</v>
      </c>
      <c r="B75" s="13">
        <v>2527.634</v>
      </c>
      <c r="C75" s="26">
        <v>2327</v>
      </c>
      <c r="D75" s="27">
        <f t="shared" si="12"/>
        <v>200.63400000000001</v>
      </c>
      <c r="E75" s="28">
        <f t="shared" si="13"/>
        <v>7.9376207156574091E-2</v>
      </c>
      <c r="F75" s="29">
        <f t="shared" si="14"/>
        <v>0</v>
      </c>
      <c r="G75" s="26">
        <v>2327</v>
      </c>
      <c r="H75" s="37">
        <v>2262.4300000000003</v>
      </c>
      <c r="I75" s="38">
        <f t="shared" si="15"/>
        <v>-64.569999999999709</v>
      </c>
      <c r="J75" s="39">
        <f t="shared" si="16"/>
        <v>-2.7748173614095276E-2</v>
      </c>
      <c r="K75" s="27"/>
      <c r="L75" s="46">
        <f t="shared" si="17"/>
        <v>2262.4300000000003</v>
      </c>
    </row>
    <row r="76" spans="1:12" ht="15.75" x14ac:dyDescent="0.25">
      <c r="A76" s="3" t="s">
        <v>72</v>
      </c>
      <c r="B76" s="13">
        <v>1515.0250000000001</v>
      </c>
      <c r="C76" s="26">
        <v>1323.32</v>
      </c>
      <c r="D76" s="27">
        <f t="shared" si="12"/>
        <v>191.70500000000015</v>
      </c>
      <c r="E76" s="28">
        <f t="shared" si="13"/>
        <v>0.12653586574478978</v>
      </c>
      <c r="F76" s="27">
        <f t="shared" si="14"/>
        <v>127.80300000000011</v>
      </c>
      <c r="G76" s="26">
        <v>1451.123</v>
      </c>
      <c r="H76" s="37">
        <v>1327.45</v>
      </c>
      <c r="I76" s="38">
        <f t="shared" si="15"/>
        <v>4.1300000000001091</v>
      </c>
      <c r="J76" s="39">
        <f t="shared" si="16"/>
        <v>3.1209382462292637E-3</v>
      </c>
      <c r="K76" s="27"/>
      <c r="L76" s="46">
        <f t="shared" si="17"/>
        <v>1327.45</v>
      </c>
    </row>
    <row r="77" spans="1:12" ht="15.75" x14ac:dyDescent="0.25">
      <c r="A77" s="3" t="s">
        <v>73</v>
      </c>
      <c r="B77" s="13">
        <v>13439.74</v>
      </c>
      <c r="C77" s="26">
        <v>13050.96</v>
      </c>
      <c r="D77" s="27">
        <f t="shared" si="12"/>
        <v>388.78000000000065</v>
      </c>
      <c r="E77" s="28">
        <f t="shared" si="13"/>
        <v>2.8927642945473696E-2</v>
      </c>
      <c r="F77" s="29">
        <f t="shared" si="14"/>
        <v>-1.9999999985884642E-3</v>
      </c>
      <c r="G77" s="26">
        <v>13050.958000000001</v>
      </c>
      <c r="H77" s="37">
        <v>13015.28</v>
      </c>
      <c r="I77" s="38">
        <f t="shared" si="15"/>
        <v>-35.679999999998472</v>
      </c>
      <c r="J77" s="39">
        <f t="shared" si="16"/>
        <v>-2.7338985024855239E-3</v>
      </c>
      <c r="K77" s="27"/>
      <c r="L77" s="46">
        <f t="shared" si="17"/>
        <v>13015.28</v>
      </c>
    </row>
    <row r="78" spans="1:12" ht="15.75" x14ac:dyDescent="0.25">
      <c r="A78" s="5" t="s">
        <v>74</v>
      </c>
      <c r="B78" s="13">
        <v>3398.373</v>
      </c>
      <c r="C78" s="26">
        <v>2938.12</v>
      </c>
      <c r="D78" s="27">
        <f t="shared" si="12"/>
        <v>460.25300000000016</v>
      </c>
      <c r="E78" s="28">
        <f t="shared" si="13"/>
        <v>0.13543333824744963</v>
      </c>
      <c r="F78" s="27">
        <f t="shared" si="14"/>
        <v>306.83699999999999</v>
      </c>
      <c r="G78" s="26">
        <v>3244.9569999999999</v>
      </c>
      <c r="H78" s="37">
        <v>2854.5</v>
      </c>
      <c r="I78" s="38">
        <f t="shared" si="15"/>
        <v>-83.619999999999891</v>
      </c>
      <c r="J78" s="39">
        <f t="shared" si="16"/>
        <v>-2.8460376022762818E-2</v>
      </c>
      <c r="K78" s="27">
        <f>D78/3</f>
        <v>153.41766666666672</v>
      </c>
      <c r="L78" s="46">
        <f t="shared" si="17"/>
        <v>3007.9176666666667</v>
      </c>
    </row>
    <row r="79" spans="1:12" ht="15.75" x14ac:dyDescent="0.25">
      <c r="A79" s="5" t="s">
        <v>75</v>
      </c>
      <c r="B79" s="13">
        <v>614.41999999999996</v>
      </c>
      <c r="C79" s="26">
        <v>663.05</v>
      </c>
      <c r="D79" s="27">
        <f t="shared" si="12"/>
        <v>-48.629999999999995</v>
      </c>
      <c r="E79" s="28">
        <f t="shared" si="13"/>
        <v>-7.914781419875655E-2</v>
      </c>
      <c r="F79" s="29">
        <f t="shared" si="14"/>
        <v>3.0000000000427463E-3</v>
      </c>
      <c r="G79" s="26">
        <v>663.053</v>
      </c>
      <c r="H79" s="37">
        <v>711.41000000000008</v>
      </c>
      <c r="I79" s="38">
        <f t="shared" si="15"/>
        <v>48.360000000000127</v>
      </c>
      <c r="J79" s="39">
        <f t="shared" si="16"/>
        <v>7.2935676042530928E-2</v>
      </c>
      <c r="K79" s="27"/>
      <c r="L79" s="46">
        <f t="shared" si="17"/>
        <v>711.41000000000008</v>
      </c>
    </row>
    <row r="80" spans="1:12" ht="15.75" x14ac:dyDescent="0.25">
      <c r="A80" s="3" t="s">
        <v>76</v>
      </c>
      <c r="B80" s="13">
        <v>2664.2559999999999</v>
      </c>
      <c r="C80" s="26">
        <v>2562.34</v>
      </c>
      <c r="D80" s="27">
        <f t="shared" si="12"/>
        <v>101.91599999999971</v>
      </c>
      <c r="E80" s="28">
        <f t="shared" si="13"/>
        <v>3.8253080785029564E-2</v>
      </c>
      <c r="F80" s="29">
        <f t="shared" si="14"/>
        <v>-1.0000000002037268E-3</v>
      </c>
      <c r="G80" s="26">
        <v>2562.3389999999999</v>
      </c>
      <c r="H80" s="37">
        <v>2626.3500000000004</v>
      </c>
      <c r="I80" s="38">
        <f t="shared" si="15"/>
        <v>64.010000000000218</v>
      </c>
      <c r="J80" s="39">
        <f t="shared" si="16"/>
        <v>2.4981071988885245E-2</v>
      </c>
      <c r="K80" s="27"/>
      <c r="L80" s="46">
        <f t="shared" si="17"/>
        <v>2626.3500000000004</v>
      </c>
    </row>
    <row r="81" spans="1:12" ht="15.75" x14ac:dyDescent="0.25">
      <c r="A81" s="4" t="s">
        <v>77</v>
      </c>
      <c r="B81" s="13">
        <v>2093.7959999999998</v>
      </c>
      <c r="C81" s="26">
        <v>2034.54</v>
      </c>
      <c r="D81" s="27">
        <f t="shared" si="12"/>
        <v>59.255999999999858</v>
      </c>
      <c r="E81" s="28">
        <f t="shared" si="13"/>
        <v>2.8300751362596865E-2</v>
      </c>
      <c r="F81" s="29">
        <f t="shared" si="14"/>
        <v>4.0000000001327862E-3</v>
      </c>
      <c r="G81" s="26">
        <v>2034.5440000000001</v>
      </c>
      <c r="H81" s="37">
        <v>2041.02</v>
      </c>
      <c r="I81" s="38">
        <f t="shared" si="15"/>
        <v>6.4800000000000182</v>
      </c>
      <c r="J81" s="39">
        <f t="shared" si="16"/>
        <v>3.1849951340352208E-3</v>
      </c>
      <c r="K81" s="27"/>
      <c r="L81" s="46">
        <f t="shared" si="17"/>
        <v>2041.02</v>
      </c>
    </row>
    <row r="82" spans="1:12" ht="15.75" x14ac:dyDescent="0.25">
      <c r="A82" s="5" t="s">
        <v>78</v>
      </c>
      <c r="B82" s="13">
        <v>906.45399999999995</v>
      </c>
      <c r="C82" s="26">
        <v>867.11</v>
      </c>
      <c r="D82" s="27">
        <f t="shared" si="12"/>
        <v>39.343999999999937</v>
      </c>
      <c r="E82" s="28">
        <f t="shared" si="13"/>
        <v>4.3404298508252975E-2</v>
      </c>
      <c r="F82" s="27">
        <f t="shared" si="14"/>
        <v>26.229000000000042</v>
      </c>
      <c r="G82" s="26">
        <v>893.33900000000006</v>
      </c>
      <c r="H82" s="37">
        <v>871</v>
      </c>
      <c r="I82" s="38">
        <f t="shared" si="15"/>
        <v>3.8899999999999864</v>
      </c>
      <c r="J82" s="39">
        <f t="shared" si="16"/>
        <v>4.4861666916538694E-3</v>
      </c>
      <c r="K82" s="27"/>
      <c r="L82" s="46">
        <f t="shared" si="17"/>
        <v>871</v>
      </c>
    </row>
    <row r="83" spans="1:12" ht="15.75" x14ac:dyDescent="0.25">
      <c r="A83" s="3" t="s">
        <v>79</v>
      </c>
      <c r="B83" s="13">
        <v>6564.826</v>
      </c>
      <c r="C83" s="26">
        <v>6081.75</v>
      </c>
      <c r="D83" s="27">
        <f t="shared" si="12"/>
        <v>483.07600000000002</v>
      </c>
      <c r="E83" s="28">
        <f t="shared" si="13"/>
        <v>7.3585499448119415E-2</v>
      </c>
      <c r="F83" s="29">
        <f t="shared" si="14"/>
        <v>2.0000000004074536E-3</v>
      </c>
      <c r="G83" s="26">
        <v>6081.7520000000004</v>
      </c>
      <c r="H83" s="37">
        <v>5852.41</v>
      </c>
      <c r="I83" s="38">
        <f t="shared" si="15"/>
        <v>-229.34000000000015</v>
      </c>
      <c r="J83" s="39">
        <f t="shared" si="16"/>
        <v>-3.770954083939658E-2</v>
      </c>
      <c r="K83" s="27"/>
      <c r="L83" s="46">
        <f t="shared" si="17"/>
        <v>5852.41</v>
      </c>
    </row>
    <row r="84" spans="1:12" ht="15.75" x14ac:dyDescent="0.25">
      <c r="A84" s="3" t="s">
        <v>80</v>
      </c>
      <c r="B84" s="13">
        <v>1938.106</v>
      </c>
      <c r="C84" s="26">
        <v>1760.0800000000002</v>
      </c>
      <c r="D84" s="27">
        <f t="shared" si="12"/>
        <v>178.02599999999984</v>
      </c>
      <c r="E84" s="28">
        <f t="shared" si="13"/>
        <v>9.1855657017727535E-2</v>
      </c>
      <c r="F84" s="29">
        <f t="shared" si="14"/>
        <v>4.9999999998817657E-3</v>
      </c>
      <c r="G84" s="26">
        <v>1760.085</v>
      </c>
      <c r="H84" s="37">
        <v>1751.55</v>
      </c>
      <c r="I84" s="38">
        <f t="shared" si="15"/>
        <v>-8.5300000000002001</v>
      </c>
      <c r="J84" s="39">
        <f t="shared" si="16"/>
        <v>-4.8463706195174079E-3</v>
      </c>
      <c r="K84" s="27"/>
      <c r="L84" s="46">
        <f t="shared" si="17"/>
        <v>1751.55</v>
      </c>
    </row>
    <row r="85" spans="1:12" ht="15.75" x14ac:dyDescent="0.25">
      <c r="A85" s="4" t="s">
        <v>81</v>
      </c>
      <c r="B85" s="13">
        <v>652.77</v>
      </c>
      <c r="C85" s="26">
        <v>624.62</v>
      </c>
      <c r="D85" s="27">
        <f t="shared" si="12"/>
        <v>28.149999999999977</v>
      </c>
      <c r="E85" s="28">
        <f t="shared" si="13"/>
        <v>4.3123918072215293E-2</v>
      </c>
      <c r="F85" s="27">
        <f t="shared" si="14"/>
        <v>18.766999999999939</v>
      </c>
      <c r="G85" s="26">
        <v>643.38699999999994</v>
      </c>
      <c r="H85" s="37">
        <v>617.74</v>
      </c>
      <c r="I85" s="38">
        <f t="shared" si="15"/>
        <v>-6.8799999999999955</v>
      </c>
      <c r="J85" s="39">
        <f t="shared" si="16"/>
        <v>-1.1014696935736921E-2</v>
      </c>
      <c r="K85" s="27">
        <f>D85/3</f>
        <v>9.3833333333333258</v>
      </c>
      <c r="L85" s="46">
        <f t="shared" si="17"/>
        <v>627.12333333333333</v>
      </c>
    </row>
    <row r="86" spans="1:12" ht="15.75" x14ac:dyDescent="0.25">
      <c r="A86" s="4" t="s">
        <v>82</v>
      </c>
      <c r="B86" s="13">
        <v>6163.3860000000004</v>
      </c>
      <c r="C86" s="26">
        <v>5754.35</v>
      </c>
      <c r="D86" s="27">
        <f t="shared" si="12"/>
        <v>409.03600000000006</v>
      </c>
      <c r="E86" s="28">
        <f t="shared" si="13"/>
        <v>6.6365468591452814E-2</v>
      </c>
      <c r="F86" s="27">
        <f t="shared" si="14"/>
        <v>272.6909999999998</v>
      </c>
      <c r="G86" s="26">
        <v>6027.0410000000002</v>
      </c>
      <c r="H86" s="37">
        <v>5653.96</v>
      </c>
      <c r="I86" s="38">
        <f t="shared" si="15"/>
        <v>-100.39000000000033</v>
      </c>
      <c r="J86" s="39">
        <f t="shared" si="16"/>
        <v>-1.7445932207808063E-2</v>
      </c>
      <c r="K86" s="27">
        <f>D86/3</f>
        <v>136.34533333333334</v>
      </c>
      <c r="L86" s="46">
        <f t="shared" si="17"/>
        <v>5790.3053333333337</v>
      </c>
    </row>
    <row r="87" spans="1:12" ht="15.75" x14ac:dyDescent="0.25">
      <c r="A87" s="3" t="s">
        <v>83</v>
      </c>
      <c r="B87" s="13">
        <v>1797.595</v>
      </c>
      <c r="C87" s="26">
        <v>1698.99</v>
      </c>
      <c r="D87" s="27">
        <f t="shared" si="12"/>
        <v>98.605000000000018</v>
      </c>
      <c r="E87" s="28">
        <f t="shared" si="13"/>
        <v>5.4853846389203362E-2</v>
      </c>
      <c r="F87" s="29">
        <f t="shared" si="14"/>
        <v>9.9999999997635314E-4</v>
      </c>
      <c r="G87" s="26">
        <v>1698.991</v>
      </c>
      <c r="H87" s="37">
        <v>1674.5900000000001</v>
      </c>
      <c r="I87" s="38">
        <f t="shared" si="15"/>
        <v>-24.399999999999864</v>
      </c>
      <c r="J87" s="39">
        <f t="shared" si="16"/>
        <v>-1.4361473581362964E-2</v>
      </c>
      <c r="K87" s="27"/>
      <c r="L87" s="46">
        <f t="shared" si="17"/>
        <v>1674.5900000000001</v>
      </c>
    </row>
    <row r="88" spans="1:12" ht="15.75" x14ac:dyDescent="0.25">
      <c r="A88" s="5" t="s">
        <v>84</v>
      </c>
      <c r="B88" s="13">
        <v>307.89299999999997</v>
      </c>
      <c r="C88" s="26">
        <v>299.71000000000004</v>
      </c>
      <c r="D88" s="27">
        <f t="shared" si="12"/>
        <v>8.1829999999999359</v>
      </c>
      <c r="E88" s="28">
        <f t="shared" si="13"/>
        <v>2.6577414881143568E-2</v>
      </c>
      <c r="F88" s="29">
        <f t="shared" si="14"/>
        <v>0</v>
      </c>
      <c r="G88" s="26">
        <v>299.70999999999998</v>
      </c>
      <c r="H88" s="37">
        <v>313.02999999999997</v>
      </c>
      <c r="I88" s="38">
        <f t="shared" si="15"/>
        <v>13.319999999999936</v>
      </c>
      <c r="J88" s="39">
        <f t="shared" si="16"/>
        <v>4.4442961529478277E-2</v>
      </c>
      <c r="K88" s="27"/>
      <c r="L88" s="46">
        <f t="shared" si="17"/>
        <v>313.02999999999997</v>
      </c>
    </row>
    <row r="89" spans="1:12" ht="15.75" x14ac:dyDescent="0.25">
      <c r="A89" s="3" t="s">
        <v>85</v>
      </c>
      <c r="B89" s="13">
        <v>87753.183999999994</v>
      </c>
      <c r="C89" s="26">
        <v>83586.95</v>
      </c>
      <c r="D89" s="27">
        <f t="shared" si="12"/>
        <v>4166.2339999999967</v>
      </c>
      <c r="E89" s="28">
        <f t="shared" si="13"/>
        <v>4.7476727454128585E-2</v>
      </c>
      <c r="F89" s="29">
        <f t="shared" si="14"/>
        <v>2.9999999969732016E-3</v>
      </c>
      <c r="G89" s="26">
        <v>83586.952999999994</v>
      </c>
      <c r="H89" s="37">
        <v>84441.31</v>
      </c>
      <c r="I89" s="38">
        <f t="shared" si="15"/>
        <v>854.36000000000058</v>
      </c>
      <c r="J89" s="39">
        <f t="shared" si="16"/>
        <v>1.0221212761082928E-2</v>
      </c>
      <c r="K89" s="27"/>
      <c r="L89" s="46">
        <f t="shared" si="17"/>
        <v>84441.31</v>
      </c>
    </row>
    <row r="90" spans="1:12" ht="15.75" x14ac:dyDescent="0.25">
      <c r="A90" s="5" t="s">
        <v>86</v>
      </c>
      <c r="B90" s="13">
        <v>381.44200000000001</v>
      </c>
      <c r="C90" s="26">
        <v>405.51000000000005</v>
      </c>
      <c r="D90" s="27">
        <f t="shared" si="12"/>
        <v>-24.06800000000004</v>
      </c>
      <c r="E90" s="28">
        <f t="shared" si="13"/>
        <v>-6.3097404061430148E-2</v>
      </c>
      <c r="F90" s="29">
        <f t="shared" si="14"/>
        <v>0</v>
      </c>
      <c r="G90" s="26">
        <v>405.51</v>
      </c>
      <c r="H90" s="37">
        <v>401.83000000000004</v>
      </c>
      <c r="I90" s="38">
        <f t="shared" si="15"/>
        <v>-3.6800000000000068</v>
      </c>
      <c r="J90" s="39">
        <f t="shared" si="16"/>
        <v>-9.0749919854011159E-3</v>
      </c>
      <c r="K90" s="27"/>
      <c r="L90" s="46">
        <f t="shared" si="17"/>
        <v>401.83000000000004</v>
      </c>
    </row>
    <row r="91" spans="1:12" ht="15.75" x14ac:dyDescent="0.25">
      <c r="A91" s="3" t="s">
        <v>87</v>
      </c>
      <c r="B91" s="13">
        <v>7672.491</v>
      </c>
      <c r="C91" s="26">
        <v>7453.75</v>
      </c>
      <c r="D91" s="27">
        <f t="shared" si="12"/>
        <v>218.74099999999999</v>
      </c>
      <c r="E91" s="28">
        <f t="shared" si="13"/>
        <v>2.8509776029714468E-2</v>
      </c>
      <c r="F91" s="29">
        <f t="shared" si="14"/>
        <v>1.0000000002037268E-3</v>
      </c>
      <c r="G91" s="26">
        <v>7453.7510000000002</v>
      </c>
      <c r="H91" s="37">
        <v>7488.92</v>
      </c>
      <c r="I91" s="38">
        <f t="shared" si="15"/>
        <v>35.170000000000073</v>
      </c>
      <c r="J91" s="39">
        <f t="shared" si="16"/>
        <v>4.7184303203085792E-3</v>
      </c>
      <c r="K91" s="27"/>
      <c r="L91" s="46">
        <f t="shared" si="17"/>
        <v>7488.92</v>
      </c>
    </row>
    <row r="92" spans="1:12" ht="15.75" x14ac:dyDescent="0.25">
      <c r="A92" s="5" t="s">
        <v>88</v>
      </c>
      <c r="B92" s="13">
        <v>3204.194</v>
      </c>
      <c r="C92" s="26">
        <v>2873.6899999999996</v>
      </c>
      <c r="D92" s="27">
        <f t="shared" si="12"/>
        <v>330.50400000000036</v>
      </c>
      <c r="E92" s="28">
        <f t="shared" si="13"/>
        <v>0.10314731255348471</v>
      </c>
      <c r="F92" s="27">
        <f t="shared" si="14"/>
        <v>220.33500000000049</v>
      </c>
      <c r="G92" s="26">
        <v>3094.0250000000001</v>
      </c>
      <c r="H92" s="37">
        <v>2845.1</v>
      </c>
      <c r="I92" s="38">
        <f t="shared" si="15"/>
        <v>-28.589999999999691</v>
      </c>
      <c r="J92" s="39">
        <f t="shared" si="16"/>
        <v>-9.9488810553677309E-3</v>
      </c>
      <c r="K92" s="27">
        <f>D92/3</f>
        <v>110.16800000000012</v>
      </c>
      <c r="L92" s="46">
        <f t="shared" si="17"/>
        <v>2955.268</v>
      </c>
    </row>
    <row r="93" spans="1:12" ht="15.75" x14ac:dyDescent="0.25">
      <c r="A93" s="3" t="s">
        <v>89</v>
      </c>
      <c r="B93" s="13">
        <v>13274.572</v>
      </c>
      <c r="C93" s="26">
        <v>12949.5</v>
      </c>
      <c r="D93" s="27">
        <f t="shared" si="12"/>
        <v>325.07200000000012</v>
      </c>
      <c r="E93" s="28">
        <f t="shared" si="13"/>
        <v>2.4488322486028183E-2</v>
      </c>
      <c r="F93" s="29">
        <f t="shared" si="14"/>
        <v>-3.0000000006111804E-3</v>
      </c>
      <c r="G93" s="26">
        <v>12949.496999999999</v>
      </c>
      <c r="H93" s="37">
        <v>12930.289999999999</v>
      </c>
      <c r="I93" s="38">
        <f t="shared" si="15"/>
        <v>-19.210000000000946</v>
      </c>
      <c r="J93" s="39">
        <f t="shared" si="16"/>
        <v>-1.4834549596510248E-3</v>
      </c>
      <c r="K93" s="27"/>
      <c r="L93" s="46">
        <f t="shared" si="17"/>
        <v>12930.289999999999</v>
      </c>
    </row>
    <row r="94" spans="1:12" ht="15.75" x14ac:dyDescent="0.25">
      <c r="A94" s="5" t="s">
        <v>90</v>
      </c>
      <c r="B94" s="13">
        <v>1994.231</v>
      </c>
      <c r="C94" s="26">
        <v>1766.5</v>
      </c>
      <c r="D94" s="27">
        <f t="shared" si="12"/>
        <v>227.73099999999999</v>
      </c>
      <c r="E94" s="28">
        <f t="shared" si="13"/>
        <v>0.11419489517513266</v>
      </c>
      <c r="F94" s="27">
        <f t="shared" si="14"/>
        <v>151.82300000000009</v>
      </c>
      <c r="G94" s="26">
        <v>1918.3230000000001</v>
      </c>
      <c r="H94" s="37">
        <v>1736.44</v>
      </c>
      <c r="I94" s="38">
        <f t="shared" si="15"/>
        <v>-30.059999999999945</v>
      </c>
      <c r="J94" s="39">
        <f t="shared" si="16"/>
        <v>-1.7016699688649842E-2</v>
      </c>
      <c r="K94" s="27">
        <f>D94/3</f>
        <v>75.910333333333327</v>
      </c>
      <c r="L94" s="46">
        <f t="shared" si="17"/>
        <v>1812.3503333333333</v>
      </c>
    </row>
    <row r="95" spans="1:12" ht="15.75" x14ac:dyDescent="0.25">
      <c r="A95" s="3" t="s">
        <v>91</v>
      </c>
      <c r="B95" s="13">
        <v>3832.1840000000002</v>
      </c>
      <c r="C95" s="26">
        <v>3319.08</v>
      </c>
      <c r="D95" s="27">
        <f t="shared" si="12"/>
        <v>513.10400000000027</v>
      </c>
      <c r="E95" s="28">
        <f t="shared" si="13"/>
        <v>0.13389336211413655</v>
      </c>
      <c r="F95" s="27">
        <f t="shared" si="14"/>
        <v>342.07000000000016</v>
      </c>
      <c r="G95" s="26">
        <v>3661.15</v>
      </c>
      <c r="H95" s="37">
        <v>3267.9</v>
      </c>
      <c r="I95" s="38">
        <f t="shared" si="15"/>
        <v>-51.179999999999836</v>
      </c>
      <c r="J95" s="39">
        <f t="shared" si="16"/>
        <v>-1.541993564481719E-2</v>
      </c>
      <c r="K95" s="27">
        <f>D95/3</f>
        <v>171.03466666666677</v>
      </c>
      <c r="L95" s="46">
        <f t="shared" si="17"/>
        <v>3438.934666666667</v>
      </c>
    </row>
    <row r="96" spans="1:12" ht="15.75" x14ac:dyDescent="0.25">
      <c r="A96" s="3" t="s">
        <v>92</v>
      </c>
      <c r="B96" s="13">
        <v>2212.5230000000001</v>
      </c>
      <c r="C96" s="26">
        <v>2165.4</v>
      </c>
      <c r="D96" s="27">
        <f t="shared" si="12"/>
        <v>47.123000000000047</v>
      </c>
      <c r="E96" s="28">
        <f t="shared" si="13"/>
        <v>2.1298309667289354E-2</v>
      </c>
      <c r="F96" s="29">
        <f t="shared" si="14"/>
        <v>-8.0000000002655725E-3</v>
      </c>
      <c r="G96" s="26">
        <v>2165.3919999999998</v>
      </c>
      <c r="H96" s="37">
        <v>2167.21</v>
      </c>
      <c r="I96" s="38">
        <f t="shared" si="15"/>
        <v>1.8099999999999454</v>
      </c>
      <c r="J96" s="39">
        <f t="shared" si="16"/>
        <v>8.3587327976352886E-4</v>
      </c>
      <c r="K96" s="27"/>
      <c r="L96" s="46">
        <f t="shared" si="17"/>
        <v>2167.21</v>
      </c>
    </row>
    <row r="97" spans="1:12" ht="15.75" x14ac:dyDescent="0.25">
      <c r="A97" s="3" t="s">
        <v>93</v>
      </c>
      <c r="B97" s="13">
        <v>8177.2659999999996</v>
      </c>
      <c r="C97" s="26">
        <v>7672.3899999999994</v>
      </c>
      <c r="D97" s="27">
        <f t="shared" si="12"/>
        <v>504.8760000000002</v>
      </c>
      <c r="E97" s="28">
        <f t="shared" si="13"/>
        <v>6.1741418219732641E-2</v>
      </c>
      <c r="F97" s="29">
        <f t="shared" si="14"/>
        <v>3.0000000006111804E-3</v>
      </c>
      <c r="G97" s="26">
        <v>7672.393</v>
      </c>
      <c r="H97" s="37">
        <v>7596.12</v>
      </c>
      <c r="I97" s="38">
        <f t="shared" si="15"/>
        <v>-76.269999999999527</v>
      </c>
      <c r="J97" s="39">
        <f t="shared" si="16"/>
        <v>-9.9408398165368988E-3</v>
      </c>
      <c r="K97" s="27"/>
      <c r="L97" s="46">
        <f t="shared" si="17"/>
        <v>7596.12</v>
      </c>
    </row>
    <row r="98" spans="1:12" ht="15.75" x14ac:dyDescent="0.25">
      <c r="A98" s="3" t="s">
        <v>94</v>
      </c>
      <c r="B98" s="13">
        <v>2248.1759999999999</v>
      </c>
      <c r="C98" s="26">
        <v>2097.2800000000002</v>
      </c>
      <c r="D98" s="27">
        <f t="shared" si="12"/>
        <v>150.89599999999973</v>
      </c>
      <c r="E98" s="28">
        <f t="shared" si="13"/>
        <v>6.7119300268306273E-2</v>
      </c>
      <c r="F98" s="29">
        <f t="shared" si="14"/>
        <v>-6.0000000003128662E-3</v>
      </c>
      <c r="G98" s="26">
        <v>2097.2739999999999</v>
      </c>
      <c r="H98" s="37">
        <v>2070.69</v>
      </c>
      <c r="I98" s="38">
        <f t="shared" si="15"/>
        <v>-26.590000000000146</v>
      </c>
      <c r="J98" s="39">
        <f t="shared" si="16"/>
        <v>-1.2678326212999764E-2</v>
      </c>
      <c r="K98" s="27"/>
      <c r="L98" s="46">
        <f t="shared" si="17"/>
        <v>2070.69</v>
      </c>
    </row>
    <row r="99" spans="1:12" ht="15.75" x14ac:dyDescent="0.25">
      <c r="A99" s="5" t="s">
        <v>95</v>
      </c>
      <c r="B99" s="13">
        <v>825.09900000000005</v>
      </c>
      <c r="C99" s="26">
        <v>814.03</v>
      </c>
      <c r="D99" s="27">
        <f t="shared" si="12"/>
        <v>11.069000000000074</v>
      </c>
      <c r="E99" s="28">
        <f t="shared" si="13"/>
        <v>1.3415359853787331E-2</v>
      </c>
      <c r="F99" s="29">
        <f t="shared" si="14"/>
        <v>-4.9999999999954525E-3</v>
      </c>
      <c r="G99" s="26">
        <v>814.02499999999998</v>
      </c>
      <c r="H99" s="37">
        <v>796.06000000000006</v>
      </c>
      <c r="I99" s="38">
        <f t="shared" si="15"/>
        <v>-17.969999999999914</v>
      </c>
      <c r="J99" s="39">
        <f t="shared" si="16"/>
        <v>-2.2075353488200576E-2</v>
      </c>
      <c r="K99" s="27"/>
      <c r="L99" s="46">
        <f t="shared" si="17"/>
        <v>796.06000000000006</v>
      </c>
    </row>
    <row r="100" spans="1:12" ht="15.75" x14ac:dyDescent="0.25">
      <c r="A100" s="5" t="s">
        <v>96</v>
      </c>
      <c r="B100" s="13">
        <v>1534.01</v>
      </c>
      <c r="C100" s="26">
        <v>1369.76</v>
      </c>
      <c r="D100" s="27">
        <f t="shared" ref="D100:D131" si="18">B100-C100</f>
        <v>164.25</v>
      </c>
      <c r="E100" s="28">
        <f t="shared" ref="E100:E131" si="19">D100/B100</f>
        <v>0.10707231373980614</v>
      </c>
      <c r="F100" s="27">
        <f t="shared" ref="F100:F131" si="20">G100-C100</f>
        <v>109.50099999999998</v>
      </c>
      <c r="G100" s="26">
        <v>1479.261</v>
      </c>
      <c r="H100" s="37">
        <v>1348.59</v>
      </c>
      <c r="I100" s="38">
        <f t="shared" ref="I100:I131" si="21">H100-C100</f>
        <v>-21.170000000000073</v>
      </c>
      <c r="J100" s="39">
        <f t="shared" ref="J100:J131" si="22">I100/C100</f>
        <v>-1.5455262235720179E-2</v>
      </c>
      <c r="K100" s="27">
        <f>D100/3</f>
        <v>54.75</v>
      </c>
      <c r="L100" s="46">
        <f t="shared" si="17"/>
        <v>1403.34</v>
      </c>
    </row>
    <row r="101" spans="1:12" ht="15.75" x14ac:dyDescent="0.25">
      <c r="A101" s="5" t="s">
        <v>97</v>
      </c>
      <c r="B101" s="13">
        <v>2728.799</v>
      </c>
      <c r="C101" s="26">
        <v>2219.0699999999997</v>
      </c>
      <c r="D101" s="27">
        <f t="shared" si="18"/>
        <v>509.72900000000027</v>
      </c>
      <c r="E101" s="28">
        <f t="shared" si="19"/>
        <v>0.18679609601146888</v>
      </c>
      <c r="F101" s="27">
        <f t="shared" si="20"/>
        <v>339.81700000000046</v>
      </c>
      <c r="G101" s="26">
        <v>2558.8870000000002</v>
      </c>
      <c r="H101" s="37">
        <v>2094.16</v>
      </c>
      <c r="I101" s="38">
        <f t="shared" si="21"/>
        <v>-124.90999999999985</v>
      </c>
      <c r="J101" s="39">
        <f t="shared" si="22"/>
        <v>-5.6289346437922133E-2</v>
      </c>
      <c r="K101" s="27">
        <f>D101/3</f>
        <v>169.90966666666677</v>
      </c>
      <c r="L101" s="46">
        <f t="shared" si="17"/>
        <v>2264.0696666666668</v>
      </c>
    </row>
    <row r="102" spans="1:12" ht="15.75" x14ac:dyDescent="0.25">
      <c r="A102" s="3" t="s">
        <v>98</v>
      </c>
      <c r="B102" s="13">
        <v>2026.8</v>
      </c>
      <c r="C102" s="26">
        <v>1784.53</v>
      </c>
      <c r="D102" s="27">
        <f t="shared" si="18"/>
        <v>242.26999999999998</v>
      </c>
      <c r="E102" s="28">
        <f t="shared" si="19"/>
        <v>0.11953325439115847</v>
      </c>
      <c r="F102" s="27">
        <f t="shared" si="20"/>
        <v>161.51299999999992</v>
      </c>
      <c r="G102" s="26">
        <v>1946.0429999999999</v>
      </c>
      <c r="H102" s="37">
        <v>1744.91</v>
      </c>
      <c r="I102" s="38">
        <f t="shared" si="21"/>
        <v>-39.619999999999891</v>
      </c>
      <c r="J102" s="39">
        <f t="shared" si="22"/>
        <v>-2.2201924316206448E-2</v>
      </c>
      <c r="K102" s="27">
        <f>D102/3</f>
        <v>80.756666666666661</v>
      </c>
      <c r="L102" s="46">
        <f t="shared" si="17"/>
        <v>1825.6666666666667</v>
      </c>
    </row>
    <row r="103" spans="1:12" ht="15.75" x14ac:dyDescent="0.25">
      <c r="A103" s="5" t="s">
        <v>99</v>
      </c>
      <c r="B103" s="13">
        <v>3334.799</v>
      </c>
      <c r="C103" s="26">
        <v>2903.64</v>
      </c>
      <c r="D103" s="27">
        <f t="shared" si="18"/>
        <v>431.15900000000011</v>
      </c>
      <c r="E103" s="28">
        <f t="shared" si="19"/>
        <v>0.1292908508128976</v>
      </c>
      <c r="F103" s="27">
        <f t="shared" si="20"/>
        <v>287.44000000000005</v>
      </c>
      <c r="G103" s="26">
        <v>3191.08</v>
      </c>
      <c r="H103" s="37">
        <v>2851.77</v>
      </c>
      <c r="I103" s="38">
        <f t="shared" si="21"/>
        <v>-51.869999999999891</v>
      </c>
      <c r="J103" s="39">
        <f t="shared" si="22"/>
        <v>-1.7863784766706581E-2</v>
      </c>
      <c r="K103" s="27">
        <f>D103/3</f>
        <v>143.71966666666671</v>
      </c>
      <c r="L103" s="46">
        <f t="shared" si="17"/>
        <v>2995.4896666666668</v>
      </c>
    </row>
    <row r="104" spans="1:12" ht="15.75" x14ac:dyDescent="0.25">
      <c r="A104" s="3" t="s">
        <v>100</v>
      </c>
      <c r="B104" s="13">
        <v>1056.287</v>
      </c>
      <c r="C104" s="26">
        <v>943.38</v>
      </c>
      <c r="D104" s="27">
        <f t="shared" si="18"/>
        <v>112.90700000000004</v>
      </c>
      <c r="E104" s="28">
        <f t="shared" si="19"/>
        <v>0.10689045685500251</v>
      </c>
      <c r="F104" s="27">
        <f t="shared" si="20"/>
        <v>75.272000000000048</v>
      </c>
      <c r="G104" s="26">
        <v>1018.652</v>
      </c>
      <c r="H104" s="37">
        <v>925.81000000000006</v>
      </c>
      <c r="I104" s="38">
        <f t="shared" si="21"/>
        <v>-17.569999999999936</v>
      </c>
      <c r="J104" s="39">
        <f t="shared" si="22"/>
        <v>-1.8624520341749811E-2</v>
      </c>
      <c r="K104" s="27">
        <f>D104/3</f>
        <v>37.63566666666668</v>
      </c>
      <c r="L104" s="46">
        <f t="shared" si="17"/>
        <v>963.44566666666674</v>
      </c>
    </row>
    <row r="105" spans="1:12" ht="15.75" x14ac:dyDescent="0.25">
      <c r="A105" s="4" t="s">
        <v>101</v>
      </c>
      <c r="B105" s="13">
        <v>3187.681</v>
      </c>
      <c r="C105" s="26">
        <v>3065.17</v>
      </c>
      <c r="D105" s="27">
        <f t="shared" si="18"/>
        <v>122.51099999999997</v>
      </c>
      <c r="E105" s="28">
        <f t="shared" si="19"/>
        <v>3.8432641158258923E-2</v>
      </c>
      <c r="F105" s="27">
        <f t="shared" si="20"/>
        <v>81.673999999999978</v>
      </c>
      <c r="G105" s="26">
        <v>3146.8440000000001</v>
      </c>
      <c r="H105" s="37">
        <v>3065.52</v>
      </c>
      <c r="I105" s="38">
        <f t="shared" si="21"/>
        <v>0.34999999999990905</v>
      </c>
      <c r="J105" s="39">
        <f t="shared" si="22"/>
        <v>1.1418616259454093E-4</v>
      </c>
      <c r="K105" s="27"/>
      <c r="L105" s="46">
        <f t="shared" si="17"/>
        <v>3065.52</v>
      </c>
    </row>
    <row r="106" spans="1:12" ht="15.75" x14ac:dyDescent="0.25">
      <c r="A106" s="3" t="s">
        <v>102</v>
      </c>
      <c r="B106" s="13">
        <v>754.34400000000005</v>
      </c>
      <c r="C106" s="26">
        <v>739.44</v>
      </c>
      <c r="D106" s="27">
        <f t="shared" si="18"/>
        <v>14.903999999999996</v>
      </c>
      <c r="E106" s="28">
        <f t="shared" si="19"/>
        <v>1.9757564188221811E-2</v>
      </c>
      <c r="F106" s="29">
        <f t="shared" si="20"/>
        <v>2.9999999999290594E-3</v>
      </c>
      <c r="G106" s="26">
        <v>739.44299999999998</v>
      </c>
      <c r="H106" s="37">
        <v>742.15</v>
      </c>
      <c r="I106" s="38">
        <f t="shared" si="21"/>
        <v>2.7099999999999227</v>
      </c>
      <c r="J106" s="39">
        <f t="shared" si="22"/>
        <v>3.6649356269608385E-3</v>
      </c>
      <c r="K106" s="27"/>
      <c r="L106" s="46">
        <f t="shared" si="17"/>
        <v>742.15</v>
      </c>
    </row>
    <row r="107" spans="1:12" ht="15.75" x14ac:dyDescent="0.25">
      <c r="A107" s="4" t="s">
        <v>103</v>
      </c>
      <c r="B107" s="13">
        <v>853.00400000000002</v>
      </c>
      <c r="C107" s="26">
        <v>885.34</v>
      </c>
      <c r="D107" s="27">
        <f t="shared" si="18"/>
        <v>-32.336000000000013</v>
      </c>
      <c r="E107" s="28">
        <f t="shared" si="19"/>
        <v>-3.7908380265508732E-2</v>
      </c>
      <c r="F107" s="29">
        <f t="shared" si="20"/>
        <v>4.0000000000190994E-3</v>
      </c>
      <c r="G107" s="26">
        <v>885.34400000000005</v>
      </c>
      <c r="H107" s="37">
        <v>868.3</v>
      </c>
      <c r="I107" s="38">
        <f t="shared" si="21"/>
        <v>-17.040000000000077</v>
      </c>
      <c r="J107" s="39">
        <f t="shared" si="22"/>
        <v>-1.9246843020760473E-2</v>
      </c>
      <c r="K107" s="27"/>
      <c r="L107" s="46">
        <f t="shared" si="17"/>
        <v>868.3</v>
      </c>
    </row>
    <row r="108" spans="1:12" ht="15.75" x14ac:dyDescent="0.25">
      <c r="A108" s="3" t="s">
        <v>104</v>
      </c>
      <c r="B108" s="13">
        <v>10210.06</v>
      </c>
      <c r="C108" s="26">
        <v>10108.969999999999</v>
      </c>
      <c r="D108" s="27">
        <f t="shared" si="18"/>
        <v>101.09000000000015</v>
      </c>
      <c r="E108" s="28">
        <f t="shared" si="19"/>
        <v>9.9010191908764644E-3</v>
      </c>
      <c r="F108" s="29">
        <f t="shared" si="20"/>
        <v>3.0000000006111804E-3</v>
      </c>
      <c r="G108" s="26">
        <v>10108.973</v>
      </c>
      <c r="H108" s="37">
        <v>10202.08</v>
      </c>
      <c r="I108" s="38">
        <f t="shared" si="21"/>
        <v>93.110000000000582</v>
      </c>
      <c r="J108" s="39">
        <f t="shared" si="22"/>
        <v>9.2106317458653646E-3</v>
      </c>
      <c r="K108" s="27"/>
      <c r="L108" s="46">
        <f t="shared" si="17"/>
        <v>10202.08</v>
      </c>
    </row>
    <row r="109" spans="1:12" ht="15.75" x14ac:dyDescent="0.25">
      <c r="A109" s="5" t="s">
        <v>105</v>
      </c>
      <c r="B109" s="13">
        <v>1791.7729999999999</v>
      </c>
      <c r="C109" s="26">
        <v>1645.6100000000001</v>
      </c>
      <c r="D109" s="27">
        <f t="shared" si="18"/>
        <v>146.16299999999978</v>
      </c>
      <c r="E109" s="28">
        <f t="shared" si="19"/>
        <v>8.1574507485044023E-2</v>
      </c>
      <c r="F109" s="27">
        <f t="shared" si="20"/>
        <v>97.44199999999978</v>
      </c>
      <c r="G109" s="26">
        <v>1743.0519999999999</v>
      </c>
      <c r="H109" s="37">
        <v>1597.5700000000002</v>
      </c>
      <c r="I109" s="38">
        <f t="shared" si="21"/>
        <v>-48.039999999999964</v>
      </c>
      <c r="J109" s="39">
        <f t="shared" si="22"/>
        <v>-2.9192822114595778E-2</v>
      </c>
      <c r="K109" s="27">
        <f>D109/3</f>
        <v>48.720999999999925</v>
      </c>
      <c r="L109" s="46">
        <f t="shared" si="17"/>
        <v>1646.2910000000002</v>
      </c>
    </row>
    <row r="110" spans="1:12" ht="15.75" x14ac:dyDescent="0.25">
      <c r="A110" s="4" t="s">
        <v>106</v>
      </c>
      <c r="B110" s="13">
        <v>2964.614</v>
      </c>
      <c r="C110" s="26">
        <v>2896.16</v>
      </c>
      <c r="D110" s="27">
        <f t="shared" si="18"/>
        <v>68.454000000000178</v>
      </c>
      <c r="E110" s="28">
        <f t="shared" si="19"/>
        <v>2.309035847499883E-2</v>
      </c>
      <c r="F110" s="29">
        <f t="shared" si="20"/>
        <v>-7.0000000000618456E-3</v>
      </c>
      <c r="G110" s="26">
        <v>2896.1529999999998</v>
      </c>
      <c r="H110" s="37">
        <v>2843.77</v>
      </c>
      <c r="I110" s="38">
        <f t="shared" si="21"/>
        <v>-52.389999999999873</v>
      </c>
      <c r="J110" s="39">
        <f t="shared" si="22"/>
        <v>-1.8089470195016808E-2</v>
      </c>
      <c r="K110" s="27"/>
      <c r="L110" s="46">
        <f t="shared" si="17"/>
        <v>2843.77</v>
      </c>
    </row>
    <row r="111" spans="1:12" ht="15.75" x14ac:dyDescent="0.25">
      <c r="A111" s="4" t="s">
        <v>107</v>
      </c>
      <c r="B111" s="13">
        <v>4317.2240000000002</v>
      </c>
      <c r="C111" s="26">
        <v>4044.11</v>
      </c>
      <c r="D111" s="27">
        <f t="shared" si="18"/>
        <v>273.11400000000003</v>
      </c>
      <c r="E111" s="28">
        <f t="shared" si="19"/>
        <v>6.3261484694794617E-2</v>
      </c>
      <c r="F111" s="27">
        <f t="shared" si="20"/>
        <v>182.07599999999957</v>
      </c>
      <c r="G111" s="26">
        <v>4226.1859999999997</v>
      </c>
      <c r="H111" s="37">
        <v>3966.04</v>
      </c>
      <c r="I111" s="38">
        <f t="shared" si="21"/>
        <v>-78.070000000000164</v>
      </c>
      <c r="J111" s="39">
        <f t="shared" si="22"/>
        <v>-1.9304618321460139E-2</v>
      </c>
      <c r="K111" s="27">
        <f t="shared" ref="K111:K112" si="23">D111/3</f>
        <v>91.038000000000011</v>
      </c>
      <c r="L111" s="46">
        <f t="shared" si="17"/>
        <v>4057.078</v>
      </c>
    </row>
    <row r="112" spans="1:12" ht="15.75" x14ac:dyDescent="0.25">
      <c r="A112" s="5" t="s">
        <v>108</v>
      </c>
      <c r="B112" s="13">
        <v>1642.748</v>
      </c>
      <c r="C112" s="26">
        <v>1427.27</v>
      </c>
      <c r="D112" s="27">
        <f t="shared" si="18"/>
        <v>215.47800000000007</v>
      </c>
      <c r="E112" s="28">
        <f t="shared" si="19"/>
        <v>0.131169235938805</v>
      </c>
      <c r="F112" s="27">
        <f t="shared" si="20"/>
        <v>143.65200000000004</v>
      </c>
      <c r="G112" s="26">
        <v>1570.922</v>
      </c>
      <c r="H112" s="37">
        <v>1419.48</v>
      </c>
      <c r="I112" s="38">
        <f t="shared" si="21"/>
        <v>-7.7899999999999636</v>
      </c>
      <c r="J112" s="39">
        <f t="shared" si="22"/>
        <v>-5.4579722126857312E-3</v>
      </c>
      <c r="K112" s="27">
        <f t="shared" si="23"/>
        <v>71.826000000000022</v>
      </c>
      <c r="L112" s="46">
        <f t="shared" si="17"/>
        <v>1491.306</v>
      </c>
    </row>
    <row r="113" spans="1:12" ht="15.75" x14ac:dyDescent="0.25">
      <c r="A113" s="3" t="s">
        <v>109</v>
      </c>
      <c r="B113" s="13">
        <v>2396.8249999999998</v>
      </c>
      <c r="C113" s="26">
        <v>2228.2000000000003</v>
      </c>
      <c r="D113" s="27">
        <f t="shared" si="18"/>
        <v>168.62499999999955</v>
      </c>
      <c r="E113" s="28">
        <f t="shared" si="19"/>
        <v>7.0353488469120429E-2</v>
      </c>
      <c r="F113" s="29">
        <f t="shared" si="20"/>
        <v>-3.0000000001564331E-3</v>
      </c>
      <c r="G113" s="26">
        <v>2228.1970000000001</v>
      </c>
      <c r="H113" s="37">
        <v>2306.17</v>
      </c>
      <c r="I113" s="38">
        <f t="shared" si="21"/>
        <v>77.9699999999998</v>
      </c>
      <c r="J113" s="39">
        <f t="shared" si="22"/>
        <v>3.4992370523292252E-2</v>
      </c>
      <c r="K113" s="27"/>
      <c r="L113" s="46">
        <f t="shared" si="17"/>
        <v>2306.17</v>
      </c>
    </row>
    <row r="114" spans="1:12" ht="15.75" x14ac:dyDescent="0.25">
      <c r="A114" s="4" t="s">
        <v>177</v>
      </c>
      <c r="B114" s="24">
        <v>1700.297</v>
      </c>
      <c r="C114" s="26">
        <v>1694.6</v>
      </c>
      <c r="D114" s="27">
        <f t="shared" si="18"/>
        <v>5.6970000000001164</v>
      </c>
      <c r="E114" s="28">
        <f t="shared" si="19"/>
        <v>3.3505911026133176E-3</v>
      </c>
      <c r="F114" s="29">
        <f t="shared" si="20"/>
        <v>0</v>
      </c>
      <c r="G114" s="26">
        <v>1694.6</v>
      </c>
      <c r="H114" s="37">
        <v>1724.16</v>
      </c>
      <c r="I114" s="38">
        <f t="shared" si="21"/>
        <v>29.560000000000173</v>
      </c>
      <c r="J114" s="39">
        <f t="shared" si="22"/>
        <v>1.7443644517880427E-2</v>
      </c>
      <c r="K114" s="27"/>
      <c r="L114" s="46">
        <f t="shared" si="17"/>
        <v>1724.16</v>
      </c>
    </row>
    <row r="115" spans="1:12" ht="15.75" x14ac:dyDescent="0.25">
      <c r="A115" s="3" t="s">
        <v>110</v>
      </c>
      <c r="B115" s="13">
        <v>6554.92</v>
      </c>
      <c r="C115" s="26">
        <v>6294.19</v>
      </c>
      <c r="D115" s="27">
        <f t="shared" si="18"/>
        <v>260.73000000000047</v>
      </c>
      <c r="E115" s="28">
        <f t="shared" si="19"/>
        <v>3.9776229153063725E-2</v>
      </c>
      <c r="F115" s="29">
        <f t="shared" si="20"/>
        <v>-4.9999999991996447E-3</v>
      </c>
      <c r="G115" s="26">
        <v>6294.1850000000004</v>
      </c>
      <c r="H115" s="37">
        <v>6264.81</v>
      </c>
      <c r="I115" s="38">
        <f t="shared" si="21"/>
        <v>-29.3799999999992</v>
      </c>
      <c r="J115" s="39">
        <f t="shared" si="22"/>
        <v>-4.6677968094384192E-3</v>
      </c>
      <c r="K115" s="27"/>
      <c r="L115" s="46">
        <f t="shared" si="17"/>
        <v>6264.81</v>
      </c>
    </row>
    <row r="116" spans="1:12" ht="15.75" x14ac:dyDescent="0.25">
      <c r="A116" s="3" t="s">
        <v>111</v>
      </c>
      <c r="B116" s="13">
        <v>2552.268</v>
      </c>
      <c r="C116" s="26">
        <v>2349.9</v>
      </c>
      <c r="D116" s="27">
        <f t="shared" si="18"/>
        <v>202.36799999999994</v>
      </c>
      <c r="E116" s="28">
        <f t="shared" si="19"/>
        <v>7.9289479004555921E-2</v>
      </c>
      <c r="F116" s="29">
        <f t="shared" si="20"/>
        <v>-7.0000000000618456E-3</v>
      </c>
      <c r="G116" s="26">
        <v>2349.893</v>
      </c>
      <c r="H116" s="37">
        <v>2378.3000000000002</v>
      </c>
      <c r="I116" s="38">
        <f t="shared" si="21"/>
        <v>28.400000000000091</v>
      </c>
      <c r="J116" s="39">
        <f t="shared" si="22"/>
        <v>1.2085620664709175E-2</v>
      </c>
      <c r="K116" s="27"/>
      <c r="L116" s="46">
        <f t="shared" si="17"/>
        <v>2378.3000000000002</v>
      </c>
    </row>
    <row r="117" spans="1:12" ht="15.75" x14ac:dyDescent="0.25">
      <c r="A117" s="3" t="s">
        <v>112</v>
      </c>
      <c r="B117" s="13">
        <v>1391.5619999999999</v>
      </c>
      <c r="C117" s="26">
        <v>1243.45</v>
      </c>
      <c r="D117" s="27">
        <f t="shared" si="18"/>
        <v>148.11199999999985</v>
      </c>
      <c r="E117" s="28">
        <f t="shared" si="19"/>
        <v>0.10643578942224627</v>
      </c>
      <c r="F117" s="27">
        <f t="shared" si="20"/>
        <v>98.740000000000009</v>
      </c>
      <c r="G117" s="26">
        <v>1342.19</v>
      </c>
      <c r="H117" s="37">
        <v>1230.8</v>
      </c>
      <c r="I117" s="38">
        <f t="shared" si="21"/>
        <v>-12.650000000000091</v>
      </c>
      <c r="J117" s="39">
        <f t="shared" si="22"/>
        <v>-1.0173308134625509E-2</v>
      </c>
      <c r="K117" s="27">
        <f>D117/3</f>
        <v>49.370666666666615</v>
      </c>
      <c r="L117" s="46">
        <f t="shared" si="17"/>
        <v>1280.1706666666666</v>
      </c>
    </row>
    <row r="118" spans="1:12" ht="15.75" x14ac:dyDescent="0.25">
      <c r="A118" s="4" t="s">
        <v>113</v>
      </c>
      <c r="B118" s="13">
        <v>4513.4399999999996</v>
      </c>
      <c r="C118" s="26">
        <v>4448.3599999999997</v>
      </c>
      <c r="D118" s="27">
        <f t="shared" si="18"/>
        <v>65.079999999999927</v>
      </c>
      <c r="E118" s="28">
        <f t="shared" si="19"/>
        <v>1.4419157006629076E-2</v>
      </c>
      <c r="F118" s="29">
        <f t="shared" si="20"/>
        <v>1.0000000002037268E-3</v>
      </c>
      <c r="G118" s="26">
        <v>4448.3609999999999</v>
      </c>
      <c r="H118" s="37">
        <v>4422.29</v>
      </c>
      <c r="I118" s="38">
        <f t="shared" si="21"/>
        <v>-26.069999999999709</v>
      </c>
      <c r="J118" s="39">
        <f t="shared" si="22"/>
        <v>-5.8605868230088643E-3</v>
      </c>
      <c r="K118" s="27"/>
      <c r="L118" s="46">
        <f t="shared" si="17"/>
        <v>4422.29</v>
      </c>
    </row>
    <row r="119" spans="1:12" ht="15.75" x14ac:dyDescent="0.25">
      <c r="A119" s="3" t="s">
        <v>114</v>
      </c>
      <c r="B119" s="13">
        <v>951.52700000000004</v>
      </c>
      <c r="C119" s="26">
        <v>853.75</v>
      </c>
      <c r="D119" s="27">
        <f t="shared" si="18"/>
        <v>97.777000000000044</v>
      </c>
      <c r="E119" s="28">
        <f t="shared" si="19"/>
        <v>0.10275798794989531</v>
      </c>
      <c r="F119" s="27">
        <f t="shared" si="20"/>
        <v>65.186000000000035</v>
      </c>
      <c r="G119" s="26">
        <v>918.93600000000004</v>
      </c>
      <c r="H119" s="37">
        <v>883.12</v>
      </c>
      <c r="I119" s="38">
        <f t="shared" si="21"/>
        <v>29.370000000000005</v>
      </c>
      <c r="J119" s="39">
        <f t="shared" si="22"/>
        <v>3.4401171303074678E-2</v>
      </c>
      <c r="K119" s="27"/>
      <c r="L119" s="46">
        <f t="shared" si="17"/>
        <v>883.12</v>
      </c>
    </row>
    <row r="120" spans="1:12" ht="15.75" x14ac:dyDescent="0.25">
      <c r="A120" s="3" t="s">
        <v>115</v>
      </c>
      <c r="B120" s="13">
        <v>2549.1030000000001</v>
      </c>
      <c r="C120" s="26">
        <v>2390.0500000000002</v>
      </c>
      <c r="D120" s="27">
        <f t="shared" si="18"/>
        <v>159.05299999999988</v>
      </c>
      <c r="E120" s="28">
        <f t="shared" si="19"/>
        <v>6.2395674086139274E-2</v>
      </c>
      <c r="F120" s="29">
        <f t="shared" si="20"/>
        <v>1.9999999999527063E-3</v>
      </c>
      <c r="G120" s="26">
        <v>2390.0520000000001</v>
      </c>
      <c r="H120" s="37">
        <v>2405.73</v>
      </c>
      <c r="I120" s="38">
        <f t="shared" si="21"/>
        <v>15.679999999999836</v>
      </c>
      <c r="J120" s="39">
        <f t="shared" si="22"/>
        <v>6.5605322064391271E-3</v>
      </c>
      <c r="K120" s="27"/>
      <c r="L120" s="46">
        <f t="shared" si="17"/>
        <v>2405.73</v>
      </c>
    </row>
    <row r="121" spans="1:12" ht="15.75" x14ac:dyDescent="0.25">
      <c r="A121" s="3" t="s">
        <v>116</v>
      </c>
      <c r="B121" s="13">
        <v>1366.9490000000001</v>
      </c>
      <c r="C121" s="26">
        <v>1272.05</v>
      </c>
      <c r="D121" s="27">
        <f t="shared" si="18"/>
        <v>94.899000000000115</v>
      </c>
      <c r="E121" s="28">
        <f t="shared" si="19"/>
        <v>6.942395071067034E-2</v>
      </c>
      <c r="F121" s="29">
        <f t="shared" si="20"/>
        <v>-8.0000000000381988E-3</v>
      </c>
      <c r="G121" s="26">
        <v>1272.0419999999999</v>
      </c>
      <c r="H121" s="37">
        <v>1229.73</v>
      </c>
      <c r="I121" s="38">
        <f t="shared" si="21"/>
        <v>-42.319999999999936</v>
      </c>
      <c r="J121" s="39">
        <f t="shared" si="22"/>
        <v>-3.3269132502653148E-2</v>
      </c>
      <c r="K121" s="27"/>
      <c r="L121" s="46">
        <f t="shared" si="17"/>
        <v>1229.73</v>
      </c>
    </row>
    <row r="122" spans="1:12" ht="15.75" x14ac:dyDescent="0.25">
      <c r="A122" s="3" t="s">
        <v>117</v>
      </c>
      <c r="B122" s="13">
        <v>989.23599999999999</v>
      </c>
      <c r="C122" s="26">
        <v>903.29</v>
      </c>
      <c r="D122" s="27">
        <f t="shared" si="18"/>
        <v>85.946000000000026</v>
      </c>
      <c r="E122" s="28">
        <f t="shared" si="19"/>
        <v>8.6881189119684316E-2</v>
      </c>
      <c r="F122" s="29">
        <f t="shared" si="20"/>
        <v>3.0000000000427463E-3</v>
      </c>
      <c r="G122" s="26">
        <v>903.29300000000001</v>
      </c>
      <c r="H122" s="37">
        <v>945.64</v>
      </c>
      <c r="I122" s="38">
        <f t="shared" si="21"/>
        <v>42.350000000000023</v>
      </c>
      <c r="J122" s="39">
        <f t="shared" si="22"/>
        <v>4.6884167875211755E-2</v>
      </c>
      <c r="K122" s="27"/>
      <c r="L122" s="46">
        <f t="shared" si="17"/>
        <v>945.64</v>
      </c>
    </row>
    <row r="123" spans="1:12" ht="15.75" x14ac:dyDescent="0.25">
      <c r="A123" s="3" t="s">
        <v>118</v>
      </c>
      <c r="B123" s="13">
        <v>1649.579</v>
      </c>
      <c r="C123" s="26">
        <v>1608.27</v>
      </c>
      <c r="D123" s="27">
        <f t="shared" si="18"/>
        <v>41.308999999999969</v>
      </c>
      <c r="E123" s="28">
        <f t="shared" si="19"/>
        <v>2.5042147117537245E-2</v>
      </c>
      <c r="F123" s="29">
        <f t="shared" si="20"/>
        <v>-9.0000000000145519E-3</v>
      </c>
      <c r="G123" s="26">
        <v>1608.261</v>
      </c>
      <c r="H123" s="37">
        <v>1619.7800000000002</v>
      </c>
      <c r="I123" s="38">
        <f t="shared" si="21"/>
        <v>11.510000000000218</v>
      </c>
      <c r="J123" s="39">
        <f t="shared" si="22"/>
        <v>7.1567585044801053E-3</v>
      </c>
      <c r="K123" s="27"/>
      <c r="L123" s="46">
        <f t="shared" si="17"/>
        <v>1619.7800000000002</v>
      </c>
    </row>
    <row r="124" spans="1:12" ht="15.75" x14ac:dyDescent="0.25">
      <c r="A124" s="3" t="s">
        <v>119</v>
      </c>
      <c r="B124" s="13">
        <v>4096.8710000000001</v>
      </c>
      <c r="C124" s="26">
        <v>3851.77</v>
      </c>
      <c r="D124" s="27">
        <f t="shared" si="18"/>
        <v>245.10100000000011</v>
      </c>
      <c r="E124" s="28">
        <f t="shared" si="19"/>
        <v>5.98263894567342E-2</v>
      </c>
      <c r="F124" s="29">
        <f t="shared" si="20"/>
        <v>3.0000000001564331E-3</v>
      </c>
      <c r="G124" s="26">
        <v>3851.7730000000001</v>
      </c>
      <c r="H124" s="37">
        <v>3931.0099999999998</v>
      </c>
      <c r="I124" s="38">
        <f t="shared" si="21"/>
        <v>79.239999999999782</v>
      </c>
      <c r="J124" s="39">
        <f t="shared" si="22"/>
        <v>2.0572360239578112E-2</v>
      </c>
      <c r="K124" s="27"/>
      <c r="L124" s="46">
        <f t="shared" si="17"/>
        <v>3931.0099999999998</v>
      </c>
    </row>
    <row r="125" spans="1:12" ht="15.75" x14ac:dyDescent="0.25">
      <c r="A125" s="3" t="s">
        <v>120</v>
      </c>
      <c r="B125" s="13">
        <v>1798.6210000000001</v>
      </c>
      <c r="C125" s="26">
        <v>1671.86</v>
      </c>
      <c r="D125" s="27">
        <f t="shared" si="18"/>
        <v>126.76100000000019</v>
      </c>
      <c r="E125" s="28">
        <f t="shared" si="19"/>
        <v>7.0476770814974471E-2</v>
      </c>
      <c r="F125" s="29">
        <f t="shared" si="20"/>
        <v>9.0000000000145519E-3</v>
      </c>
      <c r="G125" s="26">
        <v>1671.8689999999999</v>
      </c>
      <c r="H125" s="37">
        <v>1646.94</v>
      </c>
      <c r="I125" s="38">
        <f t="shared" si="21"/>
        <v>-24.919999999999845</v>
      </c>
      <c r="J125" s="39">
        <f t="shared" si="22"/>
        <v>-1.490555429282347E-2</v>
      </c>
      <c r="K125" s="27"/>
      <c r="L125" s="46">
        <f t="shared" si="17"/>
        <v>1646.94</v>
      </c>
    </row>
    <row r="126" spans="1:12" ht="15.75" x14ac:dyDescent="0.25">
      <c r="A126" s="4" t="s">
        <v>121</v>
      </c>
      <c r="B126" s="13">
        <v>4180.741</v>
      </c>
      <c r="C126" s="26">
        <v>3915.88</v>
      </c>
      <c r="D126" s="27">
        <f t="shared" si="18"/>
        <v>264.86099999999988</v>
      </c>
      <c r="E126" s="28">
        <f t="shared" si="19"/>
        <v>6.335264490194438E-2</v>
      </c>
      <c r="F126" s="27">
        <f t="shared" si="20"/>
        <v>176.57400000000007</v>
      </c>
      <c r="G126" s="26">
        <v>4092.4540000000002</v>
      </c>
      <c r="H126" s="37">
        <v>3897.92</v>
      </c>
      <c r="I126" s="38">
        <f t="shared" si="21"/>
        <v>-17.960000000000036</v>
      </c>
      <c r="J126" s="43">
        <f t="shared" si="22"/>
        <v>-4.5864531088797497E-3</v>
      </c>
      <c r="K126" s="27">
        <f>D126/3</f>
        <v>88.286999999999964</v>
      </c>
      <c r="L126" s="46">
        <f t="shared" si="17"/>
        <v>3986.2069999999999</v>
      </c>
    </row>
    <row r="127" spans="1:12" ht="15.75" x14ac:dyDescent="0.25">
      <c r="A127" s="3" t="s">
        <v>122</v>
      </c>
      <c r="B127" s="13">
        <v>1548.9349999999999</v>
      </c>
      <c r="C127" s="26">
        <v>1664.01</v>
      </c>
      <c r="D127" s="27">
        <f t="shared" si="18"/>
        <v>-115.07500000000005</v>
      </c>
      <c r="E127" s="28">
        <f t="shared" si="19"/>
        <v>-7.4292981952115519E-2</v>
      </c>
      <c r="F127" s="29">
        <f t="shared" si="20"/>
        <v>-2.9999999999290594E-3</v>
      </c>
      <c r="G127" s="26">
        <v>1664.0070000000001</v>
      </c>
      <c r="H127" s="37">
        <v>1726.69</v>
      </c>
      <c r="I127" s="38">
        <f t="shared" si="21"/>
        <v>62.680000000000064</v>
      </c>
      <c r="J127" s="39">
        <f t="shared" si="22"/>
        <v>3.7668042860319391E-2</v>
      </c>
      <c r="K127" s="27"/>
      <c r="L127" s="46">
        <f t="shared" si="17"/>
        <v>1726.69</v>
      </c>
    </row>
    <row r="128" spans="1:12" ht="15.75" x14ac:dyDescent="0.25">
      <c r="A128" s="3" t="s">
        <v>123</v>
      </c>
      <c r="B128" s="13">
        <v>4123.5010000000002</v>
      </c>
      <c r="C128" s="26">
        <v>3954.2440000000001</v>
      </c>
      <c r="D128" s="27">
        <f t="shared" si="18"/>
        <v>169.25700000000006</v>
      </c>
      <c r="E128" s="28">
        <f t="shared" si="19"/>
        <v>4.1046916200578112E-2</v>
      </c>
      <c r="F128" s="29">
        <f t="shared" si="20"/>
        <v>0</v>
      </c>
      <c r="G128" s="26">
        <v>3954.2440000000001</v>
      </c>
      <c r="H128" s="37">
        <v>4112.8</v>
      </c>
      <c r="I128" s="38">
        <f t="shared" si="21"/>
        <v>158.55600000000004</v>
      </c>
      <c r="J128" s="39">
        <f t="shared" si="22"/>
        <v>4.0097677330989193E-2</v>
      </c>
      <c r="K128" s="27"/>
      <c r="L128" s="46">
        <f t="shared" si="17"/>
        <v>4112.8</v>
      </c>
    </row>
    <row r="129" spans="1:12" ht="15.75" x14ac:dyDescent="0.25">
      <c r="A129" s="3" t="s">
        <v>124</v>
      </c>
      <c r="B129" s="13">
        <v>1398.1869999999999</v>
      </c>
      <c r="C129" s="26">
        <v>1235.3800000000001</v>
      </c>
      <c r="D129" s="27">
        <f t="shared" si="18"/>
        <v>162.80699999999979</v>
      </c>
      <c r="E129" s="28">
        <f t="shared" si="19"/>
        <v>0.1164415060360308</v>
      </c>
      <c r="F129" s="27">
        <f t="shared" si="20"/>
        <v>108.53799999999978</v>
      </c>
      <c r="G129" s="26">
        <v>1343.9179999999999</v>
      </c>
      <c r="H129" s="37">
        <v>1261.95</v>
      </c>
      <c r="I129" s="38">
        <f t="shared" si="21"/>
        <v>26.569999999999936</v>
      </c>
      <c r="J129" s="39">
        <f t="shared" si="22"/>
        <v>2.1507552332075908E-2</v>
      </c>
      <c r="K129" s="27"/>
      <c r="L129" s="46">
        <f t="shared" si="17"/>
        <v>1261.95</v>
      </c>
    </row>
    <row r="130" spans="1:12" ht="15.75" x14ac:dyDescent="0.25">
      <c r="A130" s="3" t="s">
        <v>125</v>
      </c>
      <c r="B130" s="13">
        <v>966.60799999999995</v>
      </c>
      <c r="C130" s="26">
        <v>957.88</v>
      </c>
      <c r="D130" s="27">
        <f t="shared" si="18"/>
        <v>8.7279999999999518</v>
      </c>
      <c r="E130" s="28">
        <f t="shared" si="19"/>
        <v>9.029513515302949E-3</v>
      </c>
      <c r="F130" s="29">
        <f t="shared" si="20"/>
        <v>6.9999999999481588E-3</v>
      </c>
      <c r="G130" s="26">
        <v>957.88699999999994</v>
      </c>
      <c r="H130" s="37">
        <v>922.36</v>
      </c>
      <c r="I130" s="38">
        <f t="shared" si="21"/>
        <v>-35.519999999999982</v>
      </c>
      <c r="J130" s="39">
        <f t="shared" si="22"/>
        <v>-3.708188917192131E-2</v>
      </c>
      <c r="K130" s="27"/>
      <c r="L130" s="46">
        <f t="shared" si="17"/>
        <v>922.36</v>
      </c>
    </row>
    <row r="131" spans="1:12" ht="15.75" x14ac:dyDescent="0.25">
      <c r="A131" s="4" t="s">
        <v>126</v>
      </c>
      <c r="B131" s="13">
        <v>3804.366</v>
      </c>
      <c r="C131" s="26">
        <v>3457.1499999999996</v>
      </c>
      <c r="D131" s="27">
        <f t="shared" si="18"/>
        <v>347.21600000000035</v>
      </c>
      <c r="E131" s="28">
        <f t="shared" si="19"/>
        <v>9.1267769715111621E-2</v>
      </c>
      <c r="F131" s="27">
        <f t="shared" si="20"/>
        <v>231.47700000000032</v>
      </c>
      <c r="G131" s="26">
        <v>3688.627</v>
      </c>
      <c r="H131" s="37">
        <v>3407.52</v>
      </c>
      <c r="I131" s="38">
        <f t="shared" si="21"/>
        <v>-49.629999999999654</v>
      </c>
      <c r="J131" s="39">
        <f t="shared" si="22"/>
        <v>-1.4355755463315059E-2</v>
      </c>
      <c r="K131" s="27">
        <f>D131/3</f>
        <v>115.73866666666679</v>
      </c>
      <c r="L131" s="46">
        <f t="shared" si="17"/>
        <v>3523.2586666666666</v>
      </c>
    </row>
    <row r="132" spans="1:12" ht="15.75" x14ac:dyDescent="0.25">
      <c r="A132" s="3" t="s">
        <v>127</v>
      </c>
      <c r="B132" s="13">
        <v>12035.226000000001</v>
      </c>
      <c r="C132" s="26">
        <v>11510.98</v>
      </c>
      <c r="D132" s="27">
        <f t="shared" ref="D132:D163" si="24">B132-C132</f>
        <v>524.246000000001</v>
      </c>
      <c r="E132" s="28">
        <f t="shared" ref="E132:E163" si="25">D132/B132</f>
        <v>4.3559298346370977E-2</v>
      </c>
      <c r="F132" s="29">
        <f t="shared" ref="F132:F163" si="26">G132-C132</f>
        <v>4.0000000008149073E-3</v>
      </c>
      <c r="G132" s="26">
        <v>11510.984</v>
      </c>
      <c r="H132" s="37">
        <v>11310.06</v>
      </c>
      <c r="I132" s="38">
        <f t="shared" ref="I132:I163" si="27">H132-C132</f>
        <v>-200.92000000000007</v>
      </c>
      <c r="J132" s="39">
        <f t="shared" ref="J132:J163" si="28">I132/C132</f>
        <v>-1.7454638962104016E-2</v>
      </c>
      <c r="K132" s="27"/>
      <c r="L132" s="46">
        <f t="shared" si="17"/>
        <v>11310.06</v>
      </c>
    </row>
    <row r="133" spans="1:12" ht="15.75" x14ac:dyDescent="0.25">
      <c r="A133" s="3" t="s">
        <v>128</v>
      </c>
      <c r="B133" s="13">
        <v>1714.3140000000001</v>
      </c>
      <c r="C133" s="26">
        <v>1510.93</v>
      </c>
      <c r="D133" s="27">
        <f t="shared" si="24"/>
        <v>203.38400000000001</v>
      </c>
      <c r="E133" s="28">
        <f t="shared" si="25"/>
        <v>0.11863870912796606</v>
      </c>
      <c r="F133" s="27">
        <f t="shared" si="26"/>
        <v>135.58699999999999</v>
      </c>
      <c r="G133" s="26">
        <v>1646.5170000000001</v>
      </c>
      <c r="H133" s="37">
        <v>1490.57</v>
      </c>
      <c r="I133" s="38">
        <f t="shared" si="27"/>
        <v>-20.360000000000127</v>
      </c>
      <c r="J133" s="39">
        <f t="shared" si="28"/>
        <v>-1.3475144447459595E-2</v>
      </c>
      <c r="K133" s="27">
        <f>D133/3</f>
        <v>67.794666666666672</v>
      </c>
      <c r="L133" s="46">
        <f t="shared" ref="L133:L174" si="29">H133+K133</f>
        <v>1558.3646666666666</v>
      </c>
    </row>
    <row r="134" spans="1:12" ht="15.75" x14ac:dyDescent="0.25">
      <c r="A134" s="3" t="s">
        <v>129</v>
      </c>
      <c r="B134" s="13">
        <v>4480.2430000000004</v>
      </c>
      <c r="C134" s="26">
        <v>4485.41</v>
      </c>
      <c r="D134" s="27">
        <f t="shared" si="24"/>
        <v>-5.1669999999994616</v>
      </c>
      <c r="E134" s="28">
        <f t="shared" si="25"/>
        <v>-1.1532856588357956E-3</v>
      </c>
      <c r="F134" s="29">
        <f t="shared" si="26"/>
        <v>0</v>
      </c>
      <c r="G134" s="26">
        <v>4485.41</v>
      </c>
      <c r="H134" s="37">
        <v>4477.28</v>
      </c>
      <c r="I134" s="38">
        <f t="shared" si="27"/>
        <v>-8.1300000000001091</v>
      </c>
      <c r="J134" s="39">
        <f t="shared" si="28"/>
        <v>-1.8125433349459937E-3</v>
      </c>
      <c r="K134" s="27"/>
      <c r="L134" s="46">
        <f t="shared" si="29"/>
        <v>4477.28</v>
      </c>
    </row>
    <row r="135" spans="1:12" ht="15.75" x14ac:dyDescent="0.25">
      <c r="A135" s="5" t="s">
        <v>130</v>
      </c>
      <c r="B135" s="13">
        <v>619.35599999999999</v>
      </c>
      <c r="C135" s="26">
        <v>544.01</v>
      </c>
      <c r="D135" s="27">
        <f t="shared" si="24"/>
        <v>75.346000000000004</v>
      </c>
      <c r="E135" s="28">
        <f t="shared" si="25"/>
        <v>0.12165216773551883</v>
      </c>
      <c r="F135" s="27">
        <f t="shared" si="26"/>
        <v>50.231999999999971</v>
      </c>
      <c r="G135" s="26">
        <v>594.24199999999996</v>
      </c>
      <c r="H135" s="37">
        <v>550.42000000000007</v>
      </c>
      <c r="I135" s="38">
        <f t="shared" si="27"/>
        <v>6.4100000000000819</v>
      </c>
      <c r="J135" s="39">
        <f t="shared" si="28"/>
        <v>1.1782871638389151E-2</v>
      </c>
      <c r="K135" s="27"/>
      <c r="L135" s="46">
        <f t="shared" si="29"/>
        <v>550.42000000000007</v>
      </c>
    </row>
    <row r="136" spans="1:12" ht="15.75" x14ac:dyDescent="0.25">
      <c r="A136" s="23" t="s">
        <v>131</v>
      </c>
      <c r="B136" s="13">
        <v>2776.4319999999998</v>
      </c>
      <c r="C136" s="26">
        <v>2650.82</v>
      </c>
      <c r="D136" s="27">
        <f t="shared" si="24"/>
        <v>125.61199999999963</v>
      </c>
      <c r="E136" s="28">
        <f t="shared" si="25"/>
        <v>4.5242238959931173E-2</v>
      </c>
      <c r="F136" s="29">
        <f t="shared" si="26"/>
        <v>-5.0000000001091394E-3</v>
      </c>
      <c r="G136" s="26">
        <v>2650.8150000000001</v>
      </c>
      <c r="H136" s="37">
        <v>2600.41</v>
      </c>
      <c r="I136" s="38">
        <f t="shared" si="27"/>
        <v>-50.410000000000309</v>
      </c>
      <c r="J136" s="39">
        <f t="shared" si="28"/>
        <v>-1.9016757078941727E-2</v>
      </c>
      <c r="K136" s="27"/>
      <c r="L136" s="46">
        <f t="shared" si="29"/>
        <v>2600.41</v>
      </c>
    </row>
    <row r="137" spans="1:12" ht="15.75" x14ac:dyDescent="0.25">
      <c r="A137" s="5" t="s">
        <v>132</v>
      </c>
      <c r="B137" s="13">
        <v>730.55899999999997</v>
      </c>
      <c r="C137" s="26">
        <v>690.63</v>
      </c>
      <c r="D137" s="27">
        <f t="shared" si="24"/>
        <v>39.928999999999974</v>
      </c>
      <c r="E137" s="28">
        <f t="shared" si="25"/>
        <v>5.4655407708343852E-2</v>
      </c>
      <c r="F137" s="27">
        <f t="shared" si="26"/>
        <v>26.619000000000028</v>
      </c>
      <c r="G137" s="26">
        <v>717.24900000000002</v>
      </c>
      <c r="H137" s="37">
        <v>700.4799999999999</v>
      </c>
      <c r="I137" s="38">
        <f t="shared" si="27"/>
        <v>9.8499999999999091</v>
      </c>
      <c r="J137" s="39">
        <f t="shared" si="28"/>
        <v>1.4262340182152396E-2</v>
      </c>
      <c r="K137" s="27"/>
      <c r="L137" s="46">
        <f t="shared" si="29"/>
        <v>700.4799999999999</v>
      </c>
    </row>
    <row r="138" spans="1:12" ht="15.75" x14ac:dyDescent="0.25">
      <c r="A138" s="3" t="s">
        <v>133</v>
      </c>
      <c r="B138" s="13">
        <v>619.43700000000001</v>
      </c>
      <c r="C138" s="26">
        <v>616.8900000000001</v>
      </c>
      <c r="D138" s="27">
        <f t="shared" si="24"/>
        <v>2.5469999999999118</v>
      </c>
      <c r="E138" s="28">
        <f t="shared" si="25"/>
        <v>4.1117982942573848E-3</v>
      </c>
      <c r="F138" s="29">
        <f t="shared" si="26"/>
        <v>6.9999999999481588E-3</v>
      </c>
      <c r="G138" s="26">
        <v>616.89700000000005</v>
      </c>
      <c r="H138" s="37">
        <v>660.31000000000006</v>
      </c>
      <c r="I138" s="38">
        <f t="shared" si="27"/>
        <v>43.419999999999959</v>
      </c>
      <c r="J138" s="39">
        <f t="shared" si="28"/>
        <v>7.0385319911167227E-2</v>
      </c>
      <c r="K138" s="27"/>
      <c r="L138" s="46">
        <f t="shared" si="29"/>
        <v>660.31000000000006</v>
      </c>
    </row>
    <row r="139" spans="1:12" ht="15.75" x14ac:dyDescent="0.25">
      <c r="A139" s="3" t="s">
        <v>134</v>
      </c>
      <c r="B139" s="13">
        <v>2123.3829999999998</v>
      </c>
      <c r="C139" s="26">
        <v>2002.14</v>
      </c>
      <c r="D139" s="27">
        <f t="shared" si="24"/>
        <v>121.24299999999971</v>
      </c>
      <c r="E139" s="28">
        <f t="shared" si="25"/>
        <v>5.709897837554493E-2</v>
      </c>
      <c r="F139" s="29">
        <f t="shared" si="26"/>
        <v>-9.0000000000145519E-3</v>
      </c>
      <c r="G139" s="26">
        <v>2002.1310000000001</v>
      </c>
      <c r="H139" s="37">
        <v>1951.8799999999999</v>
      </c>
      <c r="I139" s="38">
        <f t="shared" si="27"/>
        <v>-50.260000000000218</v>
      </c>
      <c r="J139" s="39">
        <f t="shared" si="28"/>
        <v>-2.5103139640584683E-2</v>
      </c>
      <c r="K139" s="27"/>
      <c r="L139" s="46">
        <f t="shared" si="29"/>
        <v>1951.8799999999999</v>
      </c>
    </row>
    <row r="140" spans="1:12" ht="15.75" x14ac:dyDescent="0.25">
      <c r="A140" s="5" t="s">
        <v>135</v>
      </c>
      <c r="B140" s="13">
        <v>3493.152</v>
      </c>
      <c r="C140" s="26">
        <v>2969.7000000000003</v>
      </c>
      <c r="D140" s="27">
        <f t="shared" si="24"/>
        <v>523.45199999999977</v>
      </c>
      <c r="E140" s="28">
        <f t="shared" si="25"/>
        <v>0.1498509082914227</v>
      </c>
      <c r="F140" s="27">
        <f t="shared" si="26"/>
        <v>348.97099999999955</v>
      </c>
      <c r="G140" s="26">
        <v>3318.6709999999998</v>
      </c>
      <c r="H140" s="37">
        <v>2899.33</v>
      </c>
      <c r="I140" s="38">
        <f t="shared" si="27"/>
        <v>-70.370000000000346</v>
      </c>
      <c r="J140" s="39">
        <f t="shared" si="28"/>
        <v>-2.3695996228575392E-2</v>
      </c>
      <c r="K140" s="27">
        <f>D140/3</f>
        <v>174.48399999999992</v>
      </c>
      <c r="L140" s="46">
        <f t="shared" si="29"/>
        <v>3073.8139999999999</v>
      </c>
    </row>
    <row r="141" spans="1:12" ht="15.75" x14ac:dyDescent="0.25">
      <c r="A141" s="5" t="s">
        <v>136</v>
      </c>
      <c r="B141" s="13">
        <v>7531.384</v>
      </c>
      <c r="C141" s="26">
        <v>6601.4</v>
      </c>
      <c r="D141" s="27">
        <f t="shared" si="24"/>
        <v>929.98400000000038</v>
      </c>
      <c r="E141" s="28">
        <f t="shared" si="25"/>
        <v>0.12348115565479072</v>
      </c>
      <c r="F141" s="27">
        <f t="shared" si="26"/>
        <v>619.98900000000049</v>
      </c>
      <c r="G141" s="26">
        <v>7221.3890000000001</v>
      </c>
      <c r="H141" s="37">
        <v>6493.01</v>
      </c>
      <c r="I141" s="38">
        <f t="shared" si="27"/>
        <v>-108.38999999999942</v>
      </c>
      <c r="J141" s="39">
        <f t="shared" si="28"/>
        <v>-1.6419244402702371E-2</v>
      </c>
      <c r="K141" s="27">
        <f>D141/3</f>
        <v>309.99466666666677</v>
      </c>
      <c r="L141" s="46">
        <f t="shared" si="29"/>
        <v>6803.0046666666667</v>
      </c>
    </row>
    <row r="142" spans="1:12" ht="15.75" x14ac:dyDescent="0.25">
      <c r="A142" s="5" t="s">
        <v>137</v>
      </c>
      <c r="B142" s="13">
        <v>1122.6659999999999</v>
      </c>
      <c r="C142" s="26">
        <v>1076.07</v>
      </c>
      <c r="D142" s="27">
        <f t="shared" si="24"/>
        <v>46.596000000000004</v>
      </c>
      <c r="E142" s="28">
        <f t="shared" si="25"/>
        <v>4.1504775240365353E-2</v>
      </c>
      <c r="F142" s="27">
        <f t="shared" si="26"/>
        <v>31.064000000000078</v>
      </c>
      <c r="G142" s="26">
        <v>1107.134</v>
      </c>
      <c r="H142" s="37">
        <v>1085.74</v>
      </c>
      <c r="I142" s="38">
        <f t="shared" si="27"/>
        <v>9.6700000000000728</v>
      </c>
      <c r="J142" s="39">
        <f t="shared" si="28"/>
        <v>8.9864042302081407E-3</v>
      </c>
      <c r="K142" s="27"/>
      <c r="L142" s="46">
        <f t="shared" si="29"/>
        <v>1085.74</v>
      </c>
    </row>
    <row r="143" spans="1:12" ht="15.75" x14ac:dyDescent="0.25">
      <c r="A143" s="3" t="s">
        <v>138</v>
      </c>
      <c r="B143" s="13">
        <v>514.447</v>
      </c>
      <c r="C143" s="26">
        <v>481.9</v>
      </c>
      <c r="D143" s="27">
        <f t="shared" si="24"/>
        <v>32.547000000000025</v>
      </c>
      <c r="E143" s="28">
        <f t="shared" si="25"/>
        <v>6.3265992415156513E-2</v>
      </c>
      <c r="F143" s="29">
        <f t="shared" si="26"/>
        <v>-9.9999999997635314E-4</v>
      </c>
      <c r="G143" s="26">
        <v>481.899</v>
      </c>
      <c r="H143" s="37">
        <v>477.84</v>
      </c>
      <c r="I143" s="38">
        <f t="shared" si="27"/>
        <v>-4.0600000000000023</v>
      </c>
      <c r="J143" s="39">
        <f t="shared" si="28"/>
        <v>-8.4249844366051097E-3</v>
      </c>
      <c r="K143" s="27"/>
      <c r="L143" s="46">
        <f t="shared" si="29"/>
        <v>477.84</v>
      </c>
    </row>
    <row r="144" spans="1:12" ht="15.75" x14ac:dyDescent="0.25">
      <c r="A144" s="5" t="s">
        <v>139</v>
      </c>
      <c r="B144" s="13">
        <v>2021.6</v>
      </c>
      <c r="C144" s="26">
        <v>1846.37</v>
      </c>
      <c r="D144" s="27">
        <f t="shared" si="24"/>
        <v>175.23000000000002</v>
      </c>
      <c r="E144" s="28">
        <f t="shared" si="25"/>
        <v>8.667886822318957E-2</v>
      </c>
      <c r="F144" s="27">
        <f t="shared" si="26"/>
        <v>116.82000000000016</v>
      </c>
      <c r="G144" s="26">
        <v>1963.19</v>
      </c>
      <c r="H144" s="37">
        <v>1813.75</v>
      </c>
      <c r="I144" s="38">
        <f t="shared" si="27"/>
        <v>-32.619999999999891</v>
      </c>
      <c r="J144" s="39">
        <f t="shared" si="28"/>
        <v>-1.7667098143925589E-2</v>
      </c>
      <c r="K144" s="27">
        <f>D144/3</f>
        <v>58.410000000000004</v>
      </c>
      <c r="L144" s="46">
        <f t="shared" si="29"/>
        <v>1872.16</v>
      </c>
    </row>
    <row r="145" spans="1:12" ht="15.75" x14ac:dyDescent="0.25">
      <c r="A145" s="3" t="s">
        <v>140</v>
      </c>
      <c r="B145" s="13">
        <v>7647.07</v>
      </c>
      <c r="C145" s="26">
        <v>6985.25</v>
      </c>
      <c r="D145" s="27">
        <f t="shared" si="24"/>
        <v>661.81999999999971</v>
      </c>
      <c r="E145" s="28">
        <f t="shared" si="25"/>
        <v>8.6545565818019157E-2</v>
      </c>
      <c r="F145" s="29">
        <f t="shared" si="26"/>
        <v>0</v>
      </c>
      <c r="G145" s="26">
        <v>6985.25</v>
      </c>
      <c r="H145" s="37">
        <v>6819.21</v>
      </c>
      <c r="I145" s="38">
        <f t="shared" si="27"/>
        <v>-166.03999999999996</v>
      </c>
      <c r="J145" s="39">
        <f t="shared" si="28"/>
        <v>-2.3770086968970323E-2</v>
      </c>
      <c r="K145" s="27"/>
      <c r="L145" s="46">
        <f t="shared" si="29"/>
        <v>6819.21</v>
      </c>
    </row>
    <row r="146" spans="1:12" ht="15.75" x14ac:dyDescent="0.25">
      <c r="A146" s="3" t="s">
        <v>141</v>
      </c>
      <c r="B146" s="13">
        <v>953.91499999999996</v>
      </c>
      <c r="C146" s="26">
        <v>962.82</v>
      </c>
      <c r="D146" s="27">
        <f t="shared" si="24"/>
        <v>-8.9050000000000864</v>
      </c>
      <c r="E146" s="28">
        <f t="shared" si="25"/>
        <v>-9.3352133051687897E-3</v>
      </c>
      <c r="F146" s="29">
        <f t="shared" si="26"/>
        <v>-1.00000000009004E-3</v>
      </c>
      <c r="G146" s="26">
        <v>962.81899999999996</v>
      </c>
      <c r="H146" s="37">
        <v>994.79</v>
      </c>
      <c r="I146" s="38">
        <f t="shared" si="27"/>
        <v>31.969999999999914</v>
      </c>
      <c r="J146" s="39">
        <f t="shared" si="28"/>
        <v>3.32045449824473E-2</v>
      </c>
      <c r="K146" s="27"/>
      <c r="L146" s="46">
        <f t="shared" si="29"/>
        <v>994.79</v>
      </c>
    </row>
    <row r="147" spans="1:12" ht="15.75" x14ac:dyDescent="0.25">
      <c r="A147" s="3" t="s">
        <v>142</v>
      </c>
      <c r="B147" s="13">
        <v>382.34899999999999</v>
      </c>
      <c r="C147" s="26">
        <v>423.61</v>
      </c>
      <c r="D147" s="27">
        <f t="shared" si="24"/>
        <v>-41.261000000000024</v>
      </c>
      <c r="E147" s="28">
        <f t="shared" si="25"/>
        <v>-0.10791449696481493</v>
      </c>
      <c r="F147" s="29">
        <f t="shared" si="26"/>
        <v>2.0000000000095497E-3</v>
      </c>
      <c r="G147" s="26">
        <v>423.61200000000002</v>
      </c>
      <c r="H147" s="37">
        <v>406.7</v>
      </c>
      <c r="I147" s="38">
        <f t="shared" si="27"/>
        <v>-16.910000000000025</v>
      </c>
      <c r="J147" s="39">
        <f t="shared" si="28"/>
        <v>-3.9918793229621642E-2</v>
      </c>
      <c r="K147" s="27"/>
      <c r="L147" s="46">
        <f t="shared" si="29"/>
        <v>406.7</v>
      </c>
    </row>
    <row r="148" spans="1:12" ht="15.75" x14ac:dyDescent="0.25">
      <c r="A148" s="3" t="s">
        <v>143</v>
      </c>
      <c r="B148" s="13">
        <v>2498.2620000000002</v>
      </c>
      <c r="C148" s="26">
        <v>2348.39</v>
      </c>
      <c r="D148" s="27">
        <f t="shared" si="24"/>
        <v>149.8720000000003</v>
      </c>
      <c r="E148" s="28">
        <f t="shared" si="25"/>
        <v>5.9990505399353744E-2</v>
      </c>
      <c r="F148" s="29">
        <f t="shared" si="26"/>
        <v>-9.9999999974897946E-4</v>
      </c>
      <c r="G148" s="26">
        <v>2348.3890000000001</v>
      </c>
      <c r="H148" s="37">
        <v>2449.1</v>
      </c>
      <c r="I148" s="38">
        <f t="shared" si="27"/>
        <v>100.71000000000004</v>
      </c>
      <c r="J148" s="39">
        <f t="shared" si="28"/>
        <v>4.2884699730453647E-2</v>
      </c>
      <c r="K148" s="27"/>
      <c r="L148" s="46">
        <f t="shared" si="29"/>
        <v>2449.1</v>
      </c>
    </row>
    <row r="149" spans="1:12" ht="15.75" x14ac:dyDescent="0.25">
      <c r="A149" s="3" t="s">
        <v>144</v>
      </c>
      <c r="B149" s="13">
        <v>3038.21</v>
      </c>
      <c r="C149" s="26">
        <v>2895.4</v>
      </c>
      <c r="D149" s="27">
        <f t="shared" si="24"/>
        <v>142.80999999999995</v>
      </c>
      <c r="E149" s="28">
        <f t="shared" si="25"/>
        <v>4.7004650764759494E-2</v>
      </c>
      <c r="F149" s="29">
        <f t="shared" si="26"/>
        <v>-1.0000000000218279E-2</v>
      </c>
      <c r="G149" s="26">
        <v>2895.39</v>
      </c>
      <c r="H149" s="37">
        <v>2886.04</v>
      </c>
      <c r="I149" s="38">
        <f t="shared" si="27"/>
        <v>-9.3600000000001273</v>
      </c>
      <c r="J149" s="39">
        <f t="shared" si="28"/>
        <v>-3.2327139600746451E-3</v>
      </c>
      <c r="K149" s="27"/>
      <c r="L149" s="46">
        <f t="shared" si="29"/>
        <v>2886.04</v>
      </c>
    </row>
    <row r="150" spans="1:12" ht="15.75" x14ac:dyDescent="0.25">
      <c r="A150" s="3" t="s">
        <v>145</v>
      </c>
      <c r="B150" s="13">
        <v>2819.0250000000001</v>
      </c>
      <c r="C150" s="26">
        <v>2705.71</v>
      </c>
      <c r="D150" s="27">
        <f t="shared" si="24"/>
        <v>113.31500000000005</v>
      </c>
      <c r="E150" s="28">
        <f t="shared" si="25"/>
        <v>4.0196521847092541E-2</v>
      </c>
      <c r="F150" s="29">
        <f t="shared" si="26"/>
        <v>5.9999999998581188E-3</v>
      </c>
      <c r="G150" s="26">
        <v>2705.7159999999999</v>
      </c>
      <c r="H150" s="37">
        <v>2700.2200000000003</v>
      </c>
      <c r="I150" s="38">
        <f t="shared" si="27"/>
        <v>-5.4899999999997817</v>
      </c>
      <c r="J150" s="39">
        <f t="shared" si="28"/>
        <v>-2.0290422846497894E-3</v>
      </c>
      <c r="K150" s="27"/>
      <c r="L150" s="46">
        <f t="shared" si="29"/>
        <v>2700.2200000000003</v>
      </c>
    </row>
    <row r="151" spans="1:12" ht="15.75" x14ac:dyDescent="0.25">
      <c r="A151" s="3" t="s">
        <v>146</v>
      </c>
      <c r="B151" s="13">
        <v>2107.6390000000001</v>
      </c>
      <c r="C151" s="26">
        <v>1921.3600000000001</v>
      </c>
      <c r="D151" s="27">
        <f t="shared" si="24"/>
        <v>186.279</v>
      </c>
      <c r="E151" s="28">
        <f t="shared" si="25"/>
        <v>8.8382782820018033E-2</v>
      </c>
      <c r="F151" s="29">
        <f t="shared" si="26"/>
        <v>-4.0000000001327862E-3</v>
      </c>
      <c r="G151" s="26">
        <v>1921.356</v>
      </c>
      <c r="H151" s="37">
        <v>1883.57</v>
      </c>
      <c r="I151" s="38">
        <f t="shared" si="27"/>
        <v>-37.790000000000191</v>
      </c>
      <c r="J151" s="39">
        <f t="shared" si="28"/>
        <v>-1.9668359911729289E-2</v>
      </c>
      <c r="K151" s="27"/>
      <c r="L151" s="46">
        <f t="shared" si="29"/>
        <v>1883.57</v>
      </c>
    </row>
    <row r="152" spans="1:12" ht="15.75" x14ac:dyDescent="0.25">
      <c r="A152" s="4" t="s">
        <v>147</v>
      </c>
      <c r="B152" s="13">
        <v>907.21799999999996</v>
      </c>
      <c r="C152" s="26">
        <v>943.41</v>
      </c>
      <c r="D152" s="27">
        <f t="shared" si="24"/>
        <v>-36.192000000000007</v>
      </c>
      <c r="E152" s="28">
        <f t="shared" si="25"/>
        <v>-3.9893388358696595E-2</v>
      </c>
      <c r="F152" s="29">
        <f t="shared" si="26"/>
        <v>-9.9999999997635314E-4</v>
      </c>
      <c r="G152" s="26">
        <v>943.40899999999999</v>
      </c>
      <c r="H152" s="37">
        <v>901.28</v>
      </c>
      <c r="I152" s="38">
        <f t="shared" si="27"/>
        <v>-42.129999999999995</v>
      </c>
      <c r="J152" s="39">
        <f t="shared" si="28"/>
        <v>-4.4657148005639115E-2</v>
      </c>
      <c r="K152" s="27"/>
      <c r="L152" s="46">
        <f t="shared" si="29"/>
        <v>901.28</v>
      </c>
    </row>
    <row r="153" spans="1:12" ht="15.75" x14ac:dyDescent="0.25">
      <c r="A153" s="23" t="s">
        <v>148</v>
      </c>
      <c r="B153" s="13">
        <v>378.01</v>
      </c>
      <c r="C153" s="26">
        <v>415.90999999999997</v>
      </c>
      <c r="D153" s="27">
        <f t="shared" si="24"/>
        <v>-37.899999999999977</v>
      </c>
      <c r="E153" s="28">
        <f t="shared" si="25"/>
        <v>-0.1002618978333906</v>
      </c>
      <c r="F153" s="29">
        <f t="shared" si="26"/>
        <v>-8.9999999999577085E-3</v>
      </c>
      <c r="G153" s="26">
        <v>415.90100000000001</v>
      </c>
      <c r="H153" s="37">
        <v>454.08</v>
      </c>
      <c r="I153" s="38">
        <f t="shared" si="27"/>
        <v>38.170000000000016</v>
      </c>
      <c r="J153" s="39">
        <f t="shared" si="28"/>
        <v>9.1774662787622363E-2</v>
      </c>
      <c r="K153" s="27"/>
      <c r="L153" s="46">
        <f t="shared" si="29"/>
        <v>454.08</v>
      </c>
    </row>
    <row r="154" spans="1:12" ht="15.75" x14ac:dyDescent="0.25">
      <c r="A154" s="3" t="s">
        <v>149</v>
      </c>
      <c r="B154" s="13">
        <v>8725.1319999999996</v>
      </c>
      <c r="C154" s="26">
        <v>9055.8399999999983</v>
      </c>
      <c r="D154" s="27">
        <f t="shared" si="24"/>
        <v>-330.70799999999872</v>
      </c>
      <c r="E154" s="28">
        <f t="shared" si="25"/>
        <v>-3.7902922270975241E-2</v>
      </c>
      <c r="F154" s="29">
        <f t="shared" si="26"/>
        <v>-4.9999999991996447E-3</v>
      </c>
      <c r="G154" s="26">
        <v>9055.8349999999991</v>
      </c>
      <c r="H154" s="37">
        <v>8845.69</v>
      </c>
      <c r="I154" s="38">
        <f t="shared" si="27"/>
        <v>-210.14999999999782</v>
      </c>
      <c r="J154" s="39">
        <f t="shared" si="28"/>
        <v>-2.3206019540981053E-2</v>
      </c>
      <c r="K154" s="27"/>
      <c r="L154" s="46">
        <f t="shared" si="29"/>
        <v>8845.69</v>
      </c>
    </row>
    <row r="155" spans="1:12" ht="15.75" x14ac:dyDescent="0.25">
      <c r="A155" s="4" t="s">
        <v>150</v>
      </c>
      <c r="B155" s="13">
        <v>6623.7640000000001</v>
      </c>
      <c r="C155" s="26">
        <v>6271.2</v>
      </c>
      <c r="D155" s="27">
        <f t="shared" si="24"/>
        <v>352.56400000000031</v>
      </c>
      <c r="E155" s="28">
        <f t="shared" si="25"/>
        <v>5.3227137923392245E-2</v>
      </c>
      <c r="F155" s="27">
        <f t="shared" si="26"/>
        <v>235.04300000000057</v>
      </c>
      <c r="G155" s="26">
        <v>6506.2430000000004</v>
      </c>
      <c r="H155" s="37">
        <v>6311.84</v>
      </c>
      <c r="I155" s="38">
        <f t="shared" si="27"/>
        <v>40.640000000000327</v>
      </c>
      <c r="J155" s="39">
        <f t="shared" si="28"/>
        <v>6.4804184207169803E-3</v>
      </c>
      <c r="K155" s="27"/>
      <c r="L155" s="46">
        <f t="shared" si="29"/>
        <v>6311.84</v>
      </c>
    </row>
    <row r="156" spans="1:12" ht="15.75" x14ac:dyDescent="0.25">
      <c r="A156" s="3" t="s">
        <v>151</v>
      </c>
      <c r="B156" s="13">
        <v>2737.4</v>
      </c>
      <c r="C156" s="26">
        <v>2768.11</v>
      </c>
      <c r="D156" s="27">
        <f t="shared" si="24"/>
        <v>-30.710000000000036</v>
      </c>
      <c r="E156" s="28">
        <f t="shared" si="25"/>
        <v>-1.1218674654781923E-2</v>
      </c>
      <c r="F156" s="29">
        <f t="shared" si="26"/>
        <v>4.999999999654392E-3</v>
      </c>
      <c r="G156" s="26">
        <v>2768.1149999999998</v>
      </c>
      <c r="H156" s="37">
        <v>2741.82</v>
      </c>
      <c r="I156" s="38">
        <f t="shared" si="27"/>
        <v>-26.289999999999964</v>
      </c>
      <c r="J156" s="39">
        <f t="shared" si="28"/>
        <v>-9.4974549421807525E-3</v>
      </c>
      <c r="K156" s="27"/>
      <c r="L156" s="46">
        <f t="shared" si="29"/>
        <v>2741.82</v>
      </c>
    </row>
    <row r="157" spans="1:12" ht="15.75" x14ac:dyDescent="0.25">
      <c r="A157" s="3" t="s">
        <v>152</v>
      </c>
      <c r="B157" s="13">
        <v>1498.3889999999999</v>
      </c>
      <c r="C157" s="26">
        <v>1427.95</v>
      </c>
      <c r="D157" s="27">
        <f t="shared" si="24"/>
        <v>70.438999999999851</v>
      </c>
      <c r="E157" s="28">
        <f t="shared" si="25"/>
        <v>4.7009821882034543E-2</v>
      </c>
      <c r="F157" s="29">
        <f t="shared" si="26"/>
        <v>2.9999999999290594E-3</v>
      </c>
      <c r="G157" s="26">
        <v>1427.953</v>
      </c>
      <c r="H157" s="37">
        <v>1509.8</v>
      </c>
      <c r="I157" s="38">
        <f t="shared" si="27"/>
        <v>81.849999999999909</v>
      </c>
      <c r="J157" s="39">
        <f t="shared" si="28"/>
        <v>5.7319934171364481E-2</v>
      </c>
      <c r="K157" s="27"/>
      <c r="L157" s="46">
        <f t="shared" si="29"/>
        <v>1509.8</v>
      </c>
    </row>
    <row r="158" spans="1:12" ht="15.75" x14ac:dyDescent="0.25">
      <c r="A158" s="3" t="s">
        <v>153</v>
      </c>
      <c r="B158" s="13">
        <v>171.86500000000001</v>
      </c>
      <c r="C158" s="26">
        <v>175.73999999999998</v>
      </c>
      <c r="D158" s="27">
        <f t="shared" si="24"/>
        <v>-3.8749999999999716</v>
      </c>
      <c r="E158" s="28">
        <f t="shared" si="25"/>
        <v>-2.254676635731517E-2</v>
      </c>
      <c r="F158" s="29">
        <f t="shared" si="26"/>
        <v>6.0000000000286491E-3</v>
      </c>
      <c r="G158" s="26">
        <v>175.74600000000001</v>
      </c>
      <c r="H158" s="37">
        <v>161.48999999999998</v>
      </c>
      <c r="I158" s="38">
        <f t="shared" si="27"/>
        <v>-14.25</v>
      </c>
      <c r="J158" s="39">
        <f t="shared" si="28"/>
        <v>-8.1085694776374201E-2</v>
      </c>
      <c r="K158" s="27"/>
      <c r="L158" s="46">
        <f t="shared" si="29"/>
        <v>161.48999999999998</v>
      </c>
    </row>
    <row r="159" spans="1:12" ht="15.75" x14ac:dyDescent="0.25">
      <c r="A159" s="4" t="s">
        <v>154</v>
      </c>
      <c r="B159" s="13">
        <v>2794.9870000000001</v>
      </c>
      <c r="C159" s="26">
        <v>2963.37</v>
      </c>
      <c r="D159" s="27">
        <f t="shared" si="24"/>
        <v>-168.38299999999981</v>
      </c>
      <c r="E159" s="28">
        <f t="shared" si="25"/>
        <v>-6.0244645145039959E-2</v>
      </c>
      <c r="F159" s="29">
        <f t="shared" si="26"/>
        <v>6.0000000003128662E-3</v>
      </c>
      <c r="G159" s="26">
        <v>2963.3760000000002</v>
      </c>
      <c r="H159" s="37">
        <v>2963.62</v>
      </c>
      <c r="I159" s="38">
        <f t="shared" si="27"/>
        <v>0.25</v>
      </c>
      <c r="J159" s="39">
        <f t="shared" si="28"/>
        <v>8.4363410576472064E-5</v>
      </c>
      <c r="K159" s="27"/>
      <c r="L159" s="46">
        <f t="shared" si="29"/>
        <v>2963.62</v>
      </c>
    </row>
    <row r="160" spans="1:12" ht="15.75" x14ac:dyDescent="0.25">
      <c r="A160" s="4" t="s">
        <v>155</v>
      </c>
      <c r="B160" s="13">
        <v>2480.1930000000002</v>
      </c>
      <c r="C160" s="26">
        <v>2396.1</v>
      </c>
      <c r="D160" s="27">
        <f t="shared" si="24"/>
        <v>84.093000000000302</v>
      </c>
      <c r="E160" s="28">
        <f t="shared" si="25"/>
        <v>3.3905829102815907E-2</v>
      </c>
      <c r="F160" s="27">
        <f t="shared" si="26"/>
        <v>56.061000000000149</v>
      </c>
      <c r="G160" s="26">
        <v>2452.1610000000001</v>
      </c>
      <c r="H160" s="37">
        <v>2357.42</v>
      </c>
      <c r="I160" s="38">
        <f t="shared" si="27"/>
        <v>-38.679999999999836</v>
      </c>
      <c r="J160" s="39">
        <f t="shared" si="28"/>
        <v>-1.6142898877342281E-2</v>
      </c>
      <c r="K160" s="27">
        <f>D160/3</f>
        <v>28.031000000000102</v>
      </c>
      <c r="L160" s="46">
        <f t="shared" si="29"/>
        <v>2385.451</v>
      </c>
    </row>
    <row r="161" spans="1:12" ht="15.75" x14ac:dyDescent="0.25">
      <c r="A161" s="4" t="s">
        <v>156</v>
      </c>
      <c r="B161" s="13">
        <v>1720.5820000000001</v>
      </c>
      <c r="C161" s="26">
        <v>1611.79</v>
      </c>
      <c r="D161" s="27">
        <f t="shared" si="24"/>
        <v>108.79200000000014</v>
      </c>
      <c r="E161" s="28">
        <f t="shared" si="25"/>
        <v>6.3229767601892931E-2</v>
      </c>
      <c r="F161" s="27">
        <f t="shared" si="26"/>
        <v>72.52800000000002</v>
      </c>
      <c r="G161" s="26">
        <v>1684.318</v>
      </c>
      <c r="H161" s="37">
        <v>1616.7</v>
      </c>
      <c r="I161" s="38">
        <f t="shared" si="27"/>
        <v>4.9100000000000819</v>
      </c>
      <c r="J161" s="39">
        <f t="shared" si="28"/>
        <v>3.0463025580256E-3</v>
      </c>
      <c r="K161" s="27"/>
      <c r="L161" s="46">
        <f t="shared" si="29"/>
        <v>1616.7</v>
      </c>
    </row>
    <row r="162" spans="1:12" ht="15.75" x14ac:dyDescent="0.25">
      <c r="A162" s="3" t="s">
        <v>157</v>
      </c>
      <c r="B162" s="13">
        <v>1830.931</v>
      </c>
      <c r="C162" s="26">
        <v>1752.75</v>
      </c>
      <c r="D162" s="27">
        <f t="shared" si="24"/>
        <v>78.18100000000004</v>
      </c>
      <c r="E162" s="28">
        <f t="shared" si="25"/>
        <v>4.2700134521726947E-2</v>
      </c>
      <c r="F162" s="29">
        <f t="shared" si="26"/>
        <v>-3.9999999999054126E-3</v>
      </c>
      <c r="G162" s="26">
        <v>1752.7460000000001</v>
      </c>
      <c r="H162" s="37">
        <v>1775.66</v>
      </c>
      <c r="I162" s="38">
        <f t="shared" si="27"/>
        <v>22.910000000000082</v>
      </c>
      <c r="J162" s="39">
        <f t="shared" si="28"/>
        <v>1.3070888603622925E-2</v>
      </c>
      <c r="K162" s="27"/>
      <c r="L162" s="46">
        <f t="shared" si="29"/>
        <v>1775.66</v>
      </c>
    </row>
    <row r="163" spans="1:12" ht="15.75" x14ac:dyDescent="0.25">
      <c r="A163" s="3" t="s">
        <v>158</v>
      </c>
      <c r="B163" s="13">
        <v>1077.231</v>
      </c>
      <c r="C163" s="26">
        <v>1043.8200000000002</v>
      </c>
      <c r="D163" s="27">
        <f t="shared" si="24"/>
        <v>33.410999999999831</v>
      </c>
      <c r="E163" s="28">
        <f t="shared" si="25"/>
        <v>3.1015631744723118E-2</v>
      </c>
      <c r="F163" s="29">
        <f t="shared" si="26"/>
        <v>-5.0000000001091394E-3</v>
      </c>
      <c r="G163" s="26">
        <v>1043.8150000000001</v>
      </c>
      <c r="H163" s="37">
        <v>1029.33</v>
      </c>
      <c r="I163" s="38">
        <f t="shared" si="27"/>
        <v>-14.490000000000236</v>
      </c>
      <c r="J163" s="39">
        <f t="shared" si="28"/>
        <v>-1.3881703742024711E-2</v>
      </c>
      <c r="K163" s="27"/>
      <c r="L163" s="46">
        <f t="shared" si="29"/>
        <v>1029.33</v>
      </c>
    </row>
    <row r="164" spans="1:12" ht="15.75" x14ac:dyDescent="0.25">
      <c r="A164" s="3" t="s">
        <v>159</v>
      </c>
      <c r="B164" s="13">
        <v>2024.1780000000001</v>
      </c>
      <c r="C164" s="26">
        <v>1865.81</v>
      </c>
      <c r="D164" s="27">
        <f t="shared" ref="D164:D174" si="30">B164-C164</f>
        <v>158.36800000000017</v>
      </c>
      <c r="E164" s="28">
        <f t="shared" ref="E164:E174" si="31">D164/B164</f>
        <v>7.8238178658201082E-2</v>
      </c>
      <c r="F164" s="29">
        <f t="shared" ref="F164:F174" si="32">G164-C164</f>
        <v>-2.9999999999290594E-3</v>
      </c>
      <c r="G164" s="26">
        <v>1865.807</v>
      </c>
      <c r="H164" s="37">
        <v>1904.79</v>
      </c>
      <c r="I164" s="38">
        <f t="shared" ref="I164:I174" si="33">H164-C164</f>
        <v>38.980000000000018</v>
      </c>
      <c r="J164" s="39">
        <f t="shared" ref="J164:J174" si="34">I164/C164</f>
        <v>2.0891730669253577E-2</v>
      </c>
      <c r="K164" s="27"/>
      <c r="L164" s="46">
        <f t="shared" si="29"/>
        <v>1904.79</v>
      </c>
    </row>
    <row r="165" spans="1:12" ht="15.75" x14ac:dyDescent="0.25">
      <c r="A165" s="23" t="s">
        <v>160</v>
      </c>
      <c r="B165" s="13">
        <v>1656.422</v>
      </c>
      <c r="C165" s="26">
        <v>1711.56</v>
      </c>
      <c r="D165" s="27">
        <f t="shared" si="30"/>
        <v>-55.13799999999992</v>
      </c>
      <c r="E165" s="28">
        <f t="shared" si="31"/>
        <v>-3.3287411058293068E-2</v>
      </c>
      <c r="F165" s="29">
        <f t="shared" si="32"/>
        <v>-5.9999999998581188E-3</v>
      </c>
      <c r="G165" s="26">
        <v>1711.5540000000001</v>
      </c>
      <c r="H165" s="37">
        <v>1710.35</v>
      </c>
      <c r="I165" s="38">
        <f t="shared" si="33"/>
        <v>-1.2100000000000364</v>
      </c>
      <c r="J165" s="39">
        <f t="shared" si="34"/>
        <v>-7.0695739559234645E-4</v>
      </c>
      <c r="K165" s="27"/>
      <c r="L165" s="46">
        <f t="shared" si="29"/>
        <v>1710.35</v>
      </c>
    </row>
    <row r="166" spans="1:12" ht="15.75" x14ac:dyDescent="0.25">
      <c r="A166" s="4" t="s">
        <v>161</v>
      </c>
      <c r="B166" s="24">
        <v>15345.725</v>
      </c>
      <c r="C166" s="26">
        <v>16116.599999999999</v>
      </c>
      <c r="D166" s="27">
        <f t="shared" si="30"/>
        <v>-770.87499999999818</v>
      </c>
      <c r="E166" s="28">
        <f t="shared" si="31"/>
        <v>-5.0233859918641717E-2</v>
      </c>
      <c r="F166" s="29">
        <f t="shared" si="32"/>
        <v>2.000000002226443E-3</v>
      </c>
      <c r="G166" s="26">
        <v>16116.602000000001</v>
      </c>
      <c r="H166" s="37">
        <v>16505.05</v>
      </c>
      <c r="I166" s="38">
        <f t="shared" si="33"/>
        <v>388.45000000000073</v>
      </c>
      <c r="J166" s="39">
        <f t="shared" si="34"/>
        <v>2.4102478190189045E-2</v>
      </c>
      <c r="K166" s="27"/>
      <c r="L166" s="46">
        <f t="shared" si="29"/>
        <v>16505.05</v>
      </c>
    </row>
    <row r="167" spans="1:12" ht="15.75" x14ac:dyDescent="0.25">
      <c r="A167" s="3" t="s">
        <v>162</v>
      </c>
      <c r="B167" s="13">
        <v>1542.404</v>
      </c>
      <c r="C167" s="26">
        <v>1554.08</v>
      </c>
      <c r="D167" s="27">
        <f t="shared" si="30"/>
        <v>-11.675999999999931</v>
      </c>
      <c r="E167" s="28">
        <f t="shared" si="31"/>
        <v>-7.5700011151422913E-3</v>
      </c>
      <c r="F167" s="29">
        <f t="shared" si="32"/>
        <v>5.0000000001091394E-3</v>
      </c>
      <c r="G167" s="26">
        <v>1554.085</v>
      </c>
      <c r="H167" s="37">
        <v>1565.91</v>
      </c>
      <c r="I167" s="38">
        <f t="shared" si="33"/>
        <v>11.830000000000155</v>
      </c>
      <c r="J167" s="39">
        <f t="shared" si="34"/>
        <v>7.6122207350973921E-3</v>
      </c>
      <c r="K167" s="27"/>
      <c r="L167" s="46">
        <f t="shared" si="29"/>
        <v>1565.91</v>
      </c>
    </row>
    <row r="168" spans="1:12" ht="15.75" x14ac:dyDescent="0.25">
      <c r="A168" s="3" t="s">
        <v>163</v>
      </c>
      <c r="B168" s="13">
        <v>2839.5039999999999</v>
      </c>
      <c r="C168" s="26">
        <v>2765.02</v>
      </c>
      <c r="D168" s="27">
        <f t="shared" si="30"/>
        <v>74.483999999999924</v>
      </c>
      <c r="E168" s="28">
        <f t="shared" si="31"/>
        <v>2.6231341811809361E-2</v>
      </c>
      <c r="F168" s="29">
        <f t="shared" si="32"/>
        <v>-5.0000000001091394E-3</v>
      </c>
      <c r="G168" s="26">
        <v>2765.0149999999999</v>
      </c>
      <c r="H168" s="37">
        <v>2753.3599999999997</v>
      </c>
      <c r="I168" s="38">
        <f t="shared" si="33"/>
        <v>-11.660000000000309</v>
      </c>
      <c r="J168" s="39">
        <f t="shared" si="34"/>
        <v>-4.2169676892030829E-3</v>
      </c>
      <c r="K168" s="27"/>
      <c r="L168" s="46">
        <f t="shared" si="29"/>
        <v>2753.3599999999997</v>
      </c>
    </row>
    <row r="169" spans="1:12" ht="15.75" x14ac:dyDescent="0.25">
      <c r="A169" s="3" t="s">
        <v>164</v>
      </c>
      <c r="B169" s="13">
        <v>1993.1679999999999</v>
      </c>
      <c r="C169" s="26">
        <v>1871.19</v>
      </c>
      <c r="D169" s="27">
        <f t="shared" si="30"/>
        <v>121.97799999999984</v>
      </c>
      <c r="E169" s="28">
        <f t="shared" si="31"/>
        <v>6.1198052547502192E-2</v>
      </c>
      <c r="F169" s="29">
        <f t="shared" si="32"/>
        <v>3.9999999999054126E-3</v>
      </c>
      <c r="G169" s="26">
        <v>1871.194</v>
      </c>
      <c r="H169" s="37">
        <v>1889.75</v>
      </c>
      <c r="I169" s="38">
        <f t="shared" si="33"/>
        <v>18.559999999999945</v>
      </c>
      <c r="J169" s="39">
        <f t="shared" si="34"/>
        <v>9.9188217123862069E-3</v>
      </c>
      <c r="K169" s="27"/>
      <c r="L169" s="46">
        <f t="shared" si="29"/>
        <v>1889.75</v>
      </c>
    </row>
    <row r="170" spans="1:12" ht="15.75" x14ac:dyDescent="0.25">
      <c r="A170" s="5" t="s">
        <v>165</v>
      </c>
      <c r="B170" s="13">
        <v>3743.45</v>
      </c>
      <c r="C170" s="26">
        <v>3628.8399999999997</v>
      </c>
      <c r="D170" s="27">
        <f t="shared" si="30"/>
        <v>114.61000000000013</v>
      </c>
      <c r="E170" s="28">
        <f t="shared" si="31"/>
        <v>3.0616142862867176E-2</v>
      </c>
      <c r="F170" s="27">
        <f t="shared" si="32"/>
        <v>76.407000000000153</v>
      </c>
      <c r="G170" s="26">
        <v>3705.2469999999998</v>
      </c>
      <c r="H170" s="37">
        <v>3579.4</v>
      </c>
      <c r="I170" s="38">
        <f t="shared" si="33"/>
        <v>-49.4399999999996</v>
      </c>
      <c r="J170" s="39">
        <f t="shared" si="34"/>
        <v>-1.3624188445894447E-2</v>
      </c>
      <c r="K170" s="27">
        <f>D170/3</f>
        <v>38.203333333333376</v>
      </c>
      <c r="L170" s="46">
        <f t="shared" si="29"/>
        <v>3617.6033333333335</v>
      </c>
    </row>
    <row r="171" spans="1:12" ht="15.75" x14ac:dyDescent="0.25">
      <c r="A171" s="5" t="s">
        <v>166</v>
      </c>
      <c r="B171" s="13">
        <v>727.16800000000001</v>
      </c>
      <c r="C171" s="26">
        <v>697.56000000000006</v>
      </c>
      <c r="D171" s="27">
        <f t="shared" si="30"/>
        <v>29.607999999999947</v>
      </c>
      <c r="E171" s="28">
        <f t="shared" si="31"/>
        <v>4.0716863228304805E-2</v>
      </c>
      <c r="F171" s="27">
        <f t="shared" si="32"/>
        <v>19.738999999999919</v>
      </c>
      <c r="G171" s="26">
        <v>717.29899999999998</v>
      </c>
      <c r="H171" s="37">
        <v>725.02</v>
      </c>
      <c r="I171" s="38">
        <f t="shared" si="33"/>
        <v>27.459999999999923</v>
      </c>
      <c r="J171" s="39">
        <f t="shared" si="34"/>
        <v>3.9365789322782153E-2</v>
      </c>
      <c r="K171" s="27"/>
      <c r="L171" s="46">
        <f t="shared" si="29"/>
        <v>725.02</v>
      </c>
    </row>
    <row r="172" spans="1:12" ht="15.75" x14ac:dyDescent="0.25">
      <c r="A172" s="23" t="s">
        <v>167</v>
      </c>
      <c r="B172" s="13">
        <v>786.49400000000003</v>
      </c>
      <c r="C172" s="26">
        <v>726.81</v>
      </c>
      <c r="D172" s="27">
        <f t="shared" si="30"/>
        <v>59.684000000000083</v>
      </c>
      <c r="E172" s="28">
        <f t="shared" si="31"/>
        <v>7.5886147891783134E-2</v>
      </c>
      <c r="F172" s="29">
        <f t="shared" si="32"/>
        <v>-9.9999999997635314E-4</v>
      </c>
      <c r="G172" s="26">
        <v>726.80899999999997</v>
      </c>
      <c r="H172" s="37">
        <v>768.19</v>
      </c>
      <c r="I172" s="38">
        <f t="shared" si="33"/>
        <v>41.380000000000109</v>
      </c>
      <c r="J172" s="39">
        <f t="shared" si="34"/>
        <v>5.6933724081947294E-2</v>
      </c>
      <c r="K172" s="27"/>
      <c r="L172" s="46">
        <f t="shared" si="29"/>
        <v>768.19</v>
      </c>
    </row>
    <row r="173" spans="1:12" ht="15.75" x14ac:dyDescent="0.25">
      <c r="A173" s="5" t="s">
        <v>168</v>
      </c>
      <c r="B173" s="13">
        <v>1159.4590000000001</v>
      </c>
      <c r="C173" s="26">
        <v>1025.98</v>
      </c>
      <c r="D173" s="27">
        <f t="shared" si="30"/>
        <v>133.47900000000004</v>
      </c>
      <c r="E173" s="28">
        <f t="shared" si="31"/>
        <v>0.11512179387110716</v>
      </c>
      <c r="F173" s="27">
        <f t="shared" si="32"/>
        <v>88.985999999999876</v>
      </c>
      <c r="G173" s="26">
        <v>1114.9659999999999</v>
      </c>
      <c r="H173" s="37">
        <v>998.63</v>
      </c>
      <c r="I173" s="38">
        <f t="shared" si="33"/>
        <v>-27.350000000000023</v>
      </c>
      <c r="J173" s="39">
        <f t="shared" si="34"/>
        <v>-2.6657439716173827E-2</v>
      </c>
      <c r="K173" s="27">
        <f>D173/3</f>
        <v>44.493000000000016</v>
      </c>
      <c r="L173" s="46">
        <f t="shared" si="29"/>
        <v>1043.123</v>
      </c>
    </row>
    <row r="174" spans="1:12" ht="16.5" thickBot="1" x14ac:dyDescent="0.3">
      <c r="A174" s="3" t="s">
        <v>169</v>
      </c>
      <c r="B174" s="14">
        <v>3719.9490000000001</v>
      </c>
      <c r="C174" s="31">
        <v>3639.88</v>
      </c>
      <c r="D174" s="27">
        <f t="shared" si="30"/>
        <v>80.06899999999996</v>
      </c>
      <c r="E174" s="28">
        <f t="shared" si="31"/>
        <v>2.1524219821293239E-2</v>
      </c>
      <c r="F174" s="32">
        <f t="shared" si="32"/>
        <v>5.0000000001091394E-3</v>
      </c>
      <c r="G174" s="31">
        <v>3639.8850000000002</v>
      </c>
      <c r="H174" s="37">
        <v>3648.6600000000003</v>
      </c>
      <c r="I174" s="38">
        <f t="shared" si="33"/>
        <v>8.7800000000002001</v>
      </c>
      <c r="J174" s="39">
        <f t="shared" si="34"/>
        <v>2.4121674340912887E-3</v>
      </c>
      <c r="K174" s="27"/>
      <c r="L174" s="46">
        <f t="shared" si="29"/>
        <v>3648.6600000000003</v>
      </c>
    </row>
    <row r="175" spans="1:12" ht="16.5" thickTop="1" x14ac:dyDescent="0.25">
      <c r="A175" s="6" t="s">
        <v>173</v>
      </c>
      <c r="B175" s="41">
        <f>SUM(B172:B174)</f>
        <v>5665.902</v>
      </c>
      <c r="C175" s="44">
        <f>SUM(C172:C174)</f>
        <v>5392.67</v>
      </c>
      <c r="D175" s="15"/>
      <c r="E175" s="15"/>
      <c r="F175" s="42">
        <f>SUM(F172:F174)</f>
        <v>88.990000000000009</v>
      </c>
      <c r="G175" s="42">
        <f>SUM(G172:G174)</f>
        <v>5481.66</v>
      </c>
      <c r="H175" s="34"/>
      <c r="I175" s="35"/>
      <c r="J175" s="40"/>
      <c r="K175" s="49">
        <f>SUM(K4:K174)</f>
        <v>3039.7809999999999</v>
      </c>
      <c r="L175" s="50">
        <f>SUM(L4:L174)</f>
        <v>586433.39099999995</v>
      </c>
    </row>
    <row r="176" spans="1:12" ht="15.75" x14ac:dyDescent="0.25">
      <c r="H176" s="34"/>
      <c r="I176" s="35"/>
      <c r="J176" s="36"/>
    </row>
    <row r="177" spans="1:10" ht="15.75" x14ac:dyDescent="0.25">
      <c r="C177" s="17"/>
      <c r="H177" s="34"/>
      <c r="I177" s="35"/>
      <c r="J177" s="36"/>
    </row>
    <row r="178" spans="1:10" ht="15.75" x14ac:dyDescent="0.25">
      <c r="H178" s="34"/>
      <c r="I178" s="35"/>
      <c r="J178" s="36"/>
    </row>
    <row r="180" spans="1:10" x14ac:dyDescent="0.25">
      <c r="A180" s="51" t="s">
        <v>174</v>
      </c>
    </row>
    <row r="181" spans="1:10" x14ac:dyDescent="0.25">
      <c r="A181" s="51" t="s">
        <v>175</v>
      </c>
    </row>
    <row r="182" spans="1:10" x14ac:dyDescent="0.25">
      <c r="A182" s="52" t="s">
        <v>196</v>
      </c>
    </row>
    <row r="183" spans="1:10" x14ac:dyDescent="0.25">
      <c r="A183" s="53"/>
    </row>
    <row r="184" spans="1:10" x14ac:dyDescent="0.25">
      <c r="A184" s="51" t="s">
        <v>176</v>
      </c>
    </row>
    <row r="185" spans="1:10" x14ac:dyDescent="0.25">
      <c r="A185" s="51"/>
    </row>
    <row r="186" spans="1:10" x14ac:dyDescent="0.25">
      <c r="A186" s="51" t="s">
        <v>188</v>
      </c>
    </row>
    <row r="187" spans="1:10" x14ac:dyDescent="0.25">
      <c r="A187" s="51" t="s">
        <v>187</v>
      </c>
    </row>
    <row r="188" spans="1:10" x14ac:dyDescent="0.25">
      <c r="A188" s="51" t="s">
        <v>193</v>
      </c>
    </row>
    <row r="189" spans="1:10" x14ac:dyDescent="0.25">
      <c r="A189" s="51"/>
    </row>
    <row r="190" spans="1:10" x14ac:dyDescent="0.25">
      <c r="A190" s="54" t="s">
        <v>190</v>
      </c>
    </row>
    <row r="191" spans="1:10" x14ac:dyDescent="0.25">
      <c r="A191" s="54" t="s">
        <v>192</v>
      </c>
    </row>
    <row r="192" spans="1:10" x14ac:dyDescent="0.25">
      <c r="A192" s="54" t="s">
        <v>191</v>
      </c>
    </row>
    <row r="193" spans="1:1" x14ac:dyDescent="0.25">
      <c r="A193" s="54" t="s">
        <v>193</v>
      </c>
    </row>
  </sheetData>
  <autoFilter ref="A3:J3" xr:uid="{05AB6F54-F3FC-4813-80E1-55D6B6FCDD2C}">
    <sortState xmlns:xlrd2="http://schemas.microsoft.com/office/spreadsheetml/2017/richdata2" ref="A4:J175">
      <sortCondition ref="A3"/>
    </sortState>
  </autoFilter>
  <conditionalFormatting sqref="E4:E174">
    <cfRule type="containsText" dxfId="0" priority="1" operator="containsText" text="true">
      <formula>NOT(ISERROR(SEARCH("true",E4)))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2024-09-25T04:00:00+00:00</Publication_x0020_Date>
    <Audience1 xmlns="3a62de7d-ba57-4f43-9dae-9623ba637be0"/>
    <_dlc_DocId xmlns="3a62de7d-ba57-4f43-9dae-9623ba637be0">KYED-110-743</_dlc_DocId>
    <_dlc_DocIdUrl xmlns="3a62de7d-ba57-4f43-9dae-9623ba637be0">
      <Url>https://www.education.ky.gov/districts/SEEK/_layouts/15/DocIdRedir.aspx?ID=KYED-110-743</Url>
      <Description>KYED-110-743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55753-D87E-416A-BD8F-E13F0A46058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7AC10BA-6077-4728-93D8-EC13282E4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DBFC-0E62-4C19-826B-8A0D9BCEA788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42A6249-A85A-41BA-8136-F374708B89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</vt:lpstr>
      <vt:lpstr>2024-25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SEEK AADA 3 10 Loss Claw Back Provison Breakout</dc:title>
  <dc:creator>Smith, Krystal - Division of District Support</dc:creator>
  <cp:lastModifiedBy>Smith, Krystal - Division of District Support</cp:lastModifiedBy>
  <cp:lastPrinted>2023-02-16T13:42:02Z</cp:lastPrinted>
  <dcterms:created xsi:type="dcterms:W3CDTF">2023-02-06T15:37:57Z</dcterms:created>
  <dcterms:modified xsi:type="dcterms:W3CDTF">2024-09-25T18:29:26Z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0x0101001BEB557DBE01834EAB47A683706DCD5B0098CCB8009BD468408BA481E35E0A1E15</vt:lpwstr>
  </property>
  <property fmtid="{D5CDD505-2E9C-101B-9397-08002B2CF9AE}" pid="3" name="_dlc_DocIdItemGuid">
    <vt:lpwstr>cbae0850-9dcc-4403-9f6b-fcb5e4916d78</vt:lpwstr>
  </property>
  <property fmtid="{D5CDD505-2E9C-101B-9397-08002B2CF9AE}" pid="4" name="MSIP_Label_eb544694-0027-44fa-bee4-2648c0363f9d_Enabled">
    <vt:lpwstr>true</vt:lpwstr>
  </property>
  <property fmtid="{D5CDD505-2E9C-101B-9397-08002B2CF9AE}" pid="5" name="MSIP_Label_eb544694-0027-44fa-bee4-2648c0363f9d_SetDate">
    <vt:lpwstr>2024-09-03T15:34:26Z</vt:lpwstr>
  </property>
  <property fmtid="{D5CDD505-2E9C-101B-9397-08002B2CF9AE}" pid="6" name="MSIP_Label_eb544694-0027-44fa-bee4-2648c0363f9d_Method">
    <vt:lpwstr>Standard</vt:lpwstr>
  </property>
  <property fmtid="{D5CDD505-2E9C-101B-9397-08002B2CF9AE}" pid="7" name="MSIP_Label_eb544694-0027-44fa-bee4-2648c0363f9d_Name">
    <vt:lpwstr>defa4170-0d19-0005-0004-bc88714345d2</vt:lpwstr>
  </property>
  <property fmtid="{D5CDD505-2E9C-101B-9397-08002B2CF9AE}" pid="8" name="MSIP_Label_eb544694-0027-44fa-bee4-2648c0363f9d_SiteId">
    <vt:lpwstr>9360c11f-90e6-4706-ad00-25fcdc9e2ed1</vt:lpwstr>
  </property>
  <property fmtid="{D5CDD505-2E9C-101B-9397-08002B2CF9AE}" pid="9" name="MSIP_Label_eb544694-0027-44fa-bee4-2648c0363f9d_ActionId">
    <vt:lpwstr>0e99d94f-1ecf-4291-b502-d103a91d731c</vt:lpwstr>
  </property>
  <property fmtid="{D5CDD505-2E9C-101B-9397-08002B2CF9AE}" pid="10" name="MSIP_Label_eb544694-0027-44fa-bee4-2648c0363f9d_ContentBits">
    <vt:lpwstr>0</vt:lpwstr>
  </property>
</Properties>
</file>