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080" activeTab="0"/>
  </bookViews>
  <sheets>
    <sheet name="FY20 State Allocations" sheetId="1" r:id="rId1"/>
  </sheets>
  <definedNames>
    <definedName name="_xlnm.Print_Area" localSheetId="0">'FY20 State Allocations'!$A$1:$N$182</definedName>
    <definedName name="_xlnm.Print_Titles" localSheetId="0">'FY20 State Allocations'!$A:$A,'FY20 State Allocations'!$1:$1</definedName>
  </definedNames>
  <calcPr fullCalcOnLoad="1"/>
</workbook>
</file>

<file path=xl/sharedStrings.xml><?xml version="1.0" encoding="utf-8"?>
<sst xmlns="http://schemas.openxmlformats.org/spreadsheetml/2006/main" count="229" uniqueCount="224">
  <si>
    <t>District</t>
  </si>
  <si>
    <t>Allen County</t>
  </si>
  <si>
    <t>Anchorage Ind.</t>
  </si>
  <si>
    <t>Anderson County</t>
  </si>
  <si>
    <t>Ashland Ind.</t>
  </si>
  <si>
    <t>Augusta Ind.</t>
  </si>
  <si>
    <t>Ballard County</t>
  </si>
  <si>
    <t>Barbourville Ind.</t>
  </si>
  <si>
    <t>Bardstown Ind.</t>
  </si>
  <si>
    <t>Barren County</t>
  </si>
  <si>
    <t>Bath County</t>
  </si>
  <si>
    <t>Beechwood Ind.</t>
  </si>
  <si>
    <t>Bell County</t>
  </si>
  <si>
    <t>Bellevue Ind.</t>
  </si>
  <si>
    <t>Berea Ind.</t>
  </si>
  <si>
    <t>Boone County</t>
  </si>
  <si>
    <t>Bourbon County</t>
  </si>
  <si>
    <t>Bowling Green Ind.</t>
  </si>
  <si>
    <t>Boyd County</t>
  </si>
  <si>
    <t>Boyle County</t>
  </si>
  <si>
    <t>Bracken County</t>
  </si>
  <si>
    <t>Breathitt County</t>
  </si>
  <si>
    <t>Breckinridge County</t>
  </si>
  <si>
    <t>Bullitt County</t>
  </si>
  <si>
    <t>Burgin Ind.</t>
  </si>
  <si>
    <t>Butler County</t>
  </si>
  <si>
    <t>Caldwell County</t>
  </si>
  <si>
    <t>Calloway County</t>
  </si>
  <si>
    <t>Campbellsville Ind.</t>
  </si>
  <si>
    <t>Carlisle County</t>
  </si>
  <si>
    <t>Carroll County</t>
  </si>
  <si>
    <t>Carter County</t>
  </si>
  <si>
    <t>Casey County</t>
  </si>
  <si>
    <t>Caverna Ind.</t>
  </si>
  <si>
    <t>Christian County</t>
  </si>
  <si>
    <t>Clark County</t>
  </si>
  <si>
    <t>Clay County</t>
  </si>
  <si>
    <t>Clinton County</t>
  </si>
  <si>
    <t>Cloverport Ind.</t>
  </si>
  <si>
    <t>Corbin Ind.</t>
  </si>
  <si>
    <t>Covington Ind.</t>
  </si>
  <si>
    <t>Crittenden County</t>
  </si>
  <si>
    <t>Cumberland County</t>
  </si>
  <si>
    <t>Danville Ind.</t>
  </si>
  <si>
    <t>Daviess County</t>
  </si>
  <si>
    <t>Dawson Springs Ind.</t>
  </si>
  <si>
    <t>Dayton Ind.</t>
  </si>
  <si>
    <t>East Bernstadt Ind.</t>
  </si>
  <si>
    <t>Edmonson County</t>
  </si>
  <si>
    <t>Elizabethtown Ind.</t>
  </si>
  <si>
    <t>Elliott County</t>
  </si>
  <si>
    <t>Eminence Ind.</t>
  </si>
  <si>
    <t>Erlanger-Elsmere Ind.</t>
  </si>
  <si>
    <t>Estill County</t>
  </si>
  <si>
    <t>Fairview Ind.</t>
  </si>
  <si>
    <t>Fayette County</t>
  </si>
  <si>
    <t>Fleming County</t>
  </si>
  <si>
    <t>Floyd County</t>
  </si>
  <si>
    <t>Fort Thomas Ind.</t>
  </si>
  <si>
    <t>Frankfort Ind.</t>
  </si>
  <si>
    <t>Franklin County</t>
  </si>
  <si>
    <t>Fulton County</t>
  </si>
  <si>
    <t>Fulton Ind.</t>
  </si>
  <si>
    <t>Gallatin County</t>
  </si>
  <si>
    <t>Garrard County</t>
  </si>
  <si>
    <t>Glasgow Ind.</t>
  </si>
  <si>
    <t>Grant County</t>
  </si>
  <si>
    <t>Graves County</t>
  </si>
  <si>
    <t>Grayson County</t>
  </si>
  <si>
    <t>Green County</t>
  </si>
  <si>
    <t>Greenup County</t>
  </si>
  <si>
    <t>Hancock County</t>
  </si>
  <si>
    <t>Hardin County</t>
  </si>
  <si>
    <t>Harlan County</t>
  </si>
  <si>
    <t>Harlan Ind.</t>
  </si>
  <si>
    <t>Harrison County</t>
  </si>
  <si>
    <t>Hart County</t>
  </si>
  <si>
    <t>Hazard Ind.</t>
  </si>
  <si>
    <t>Henderson County</t>
  </si>
  <si>
    <t>Henry County</t>
  </si>
  <si>
    <t>Hickman County</t>
  </si>
  <si>
    <t>Hopkins County</t>
  </si>
  <si>
    <t>Jackson County</t>
  </si>
  <si>
    <t>Jackson Ind.</t>
  </si>
  <si>
    <t>Jefferson County</t>
  </si>
  <si>
    <t>Jessamine County</t>
  </si>
  <si>
    <t>Johnson County</t>
  </si>
  <si>
    <t>Kenton County</t>
  </si>
  <si>
    <t>Knott County</t>
  </si>
  <si>
    <t>Knox County</t>
  </si>
  <si>
    <t>Laurel County</t>
  </si>
  <si>
    <t>Lawrence County</t>
  </si>
  <si>
    <t>Lee County</t>
  </si>
  <si>
    <t>Leslie County</t>
  </si>
  <si>
    <t>Letcher County</t>
  </si>
  <si>
    <t>Lewis County</t>
  </si>
  <si>
    <t>Lincoln County</t>
  </si>
  <si>
    <t>Livingston County</t>
  </si>
  <si>
    <t>Logan County</t>
  </si>
  <si>
    <t>Ludlow Ind.</t>
  </si>
  <si>
    <t>Lyon County</t>
  </si>
  <si>
    <t>Madison County</t>
  </si>
  <si>
    <t>Magoffin County</t>
  </si>
  <si>
    <t>Marshall County</t>
  </si>
  <si>
    <t>Martin County</t>
  </si>
  <si>
    <t>Mason County</t>
  </si>
  <si>
    <t>Mayfield Ind.</t>
  </si>
  <si>
    <t>McCracken County</t>
  </si>
  <si>
    <t>McCreary County</t>
  </si>
  <si>
    <t>McLean County</t>
  </si>
  <si>
    <t>Meade County</t>
  </si>
  <si>
    <t>Menifee County</t>
  </si>
  <si>
    <t>Mercer County</t>
  </si>
  <si>
    <t>Metcalfe County</t>
  </si>
  <si>
    <t>Middlesboro Ind.</t>
  </si>
  <si>
    <t>Monroe County</t>
  </si>
  <si>
    <t>Montgomery County</t>
  </si>
  <si>
    <t>Morgan County</t>
  </si>
  <si>
    <t>Muhlenberg County</t>
  </si>
  <si>
    <t>Murray Ind.</t>
  </si>
  <si>
    <t>Nelson County</t>
  </si>
  <si>
    <t>Newport Ind.</t>
  </si>
  <si>
    <t>Nicholas County</t>
  </si>
  <si>
    <t>Ohio County</t>
  </si>
  <si>
    <t>Oldham County</t>
  </si>
  <si>
    <t>Owen County</t>
  </si>
  <si>
    <t>Owensboro Ind.</t>
  </si>
  <si>
    <t>Owsley County</t>
  </si>
  <si>
    <t>Paducah Ind.</t>
  </si>
  <si>
    <t>Paintsville Ind.</t>
  </si>
  <si>
    <t>Pendleton County</t>
  </si>
  <si>
    <t>Perry County</t>
  </si>
  <si>
    <t>Pike County</t>
  </si>
  <si>
    <t>Pikeville Ind.</t>
  </si>
  <si>
    <t>Pineville Ind.</t>
  </si>
  <si>
    <t>Powell County</t>
  </si>
  <si>
    <t>Pulaski County</t>
  </si>
  <si>
    <t>Raceland Ind.</t>
  </si>
  <si>
    <t>Robertson County</t>
  </si>
  <si>
    <t>Rockcastle County</t>
  </si>
  <si>
    <t>Rowan County</t>
  </si>
  <si>
    <t>Russell County</t>
  </si>
  <si>
    <t>Russell Ind.</t>
  </si>
  <si>
    <t>Russellville Ind.</t>
  </si>
  <si>
    <t>Science Hill Ind.</t>
  </si>
  <si>
    <t>Scott County</t>
  </si>
  <si>
    <t>Shelby County</t>
  </si>
  <si>
    <t>Simpson County</t>
  </si>
  <si>
    <t>Somerset Ind.</t>
  </si>
  <si>
    <t>Southgate Ind.</t>
  </si>
  <si>
    <t>Spencer County</t>
  </si>
  <si>
    <t>Taylor County</t>
  </si>
  <si>
    <t>Todd County</t>
  </si>
  <si>
    <t>Trigg County</t>
  </si>
  <si>
    <t>Trimble County</t>
  </si>
  <si>
    <t>Union County</t>
  </si>
  <si>
    <t>Walton Verona Ind.</t>
  </si>
  <si>
    <t>Warren County</t>
  </si>
  <si>
    <t>Washington County</t>
  </si>
  <si>
    <t>Wayne County</t>
  </si>
  <si>
    <t>Webster County</t>
  </si>
  <si>
    <t>West Point Ind.</t>
  </si>
  <si>
    <t>Whitley County</t>
  </si>
  <si>
    <t>Williamsburg Ind.</t>
  </si>
  <si>
    <t>Williamstown Ind.</t>
  </si>
  <si>
    <t>Wolfe County</t>
  </si>
  <si>
    <t>Woodford County</t>
  </si>
  <si>
    <t>Budget Contact &amp; Phone Number</t>
  </si>
  <si>
    <t>Total Allocation</t>
  </si>
  <si>
    <t>Marion County</t>
  </si>
  <si>
    <t>Paris Ind.</t>
  </si>
  <si>
    <t>Gifted Talented</t>
  </si>
  <si>
    <t>Extended School Services</t>
  </si>
  <si>
    <t>Safe  Schools</t>
  </si>
  <si>
    <t>Community Education</t>
  </si>
  <si>
    <t>20% Vocational Funds</t>
  </si>
  <si>
    <t>Adair  County</t>
  </si>
  <si>
    <t>LaRue County</t>
  </si>
  <si>
    <t>Math Achievement Fund</t>
  </si>
  <si>
    <t>MUNIS Project #</t>
  </si>
  <si>
    <t>Read to Achieve</t>
  </si>
  <si>
    <t>KRS 157.200</t>
  </si>
  <si>
    <t>KRS 158.070</t>
  </si>
  <si>
    <t>KRS 157.3175 KRS 157.226</t>
  </si>
  <si>
    <t>KRS 158.442</t>
  </si>
  <si>
    <t>KRS 158.792</t>
  </si>
  <si>
    <t>KRS 158.844</t>
  </si>
  <si>
    <t>Statute/Law</t>
  </si>
  <si>
    <t>KRS 160.155-158</t>
  </si>
  <si>
    <t>KRS 157.069</t>
  </si>
  <si>
    <t>KRS 151B.025</t>
  </si>
  <si>
    <t>Kristin Burton      502-564-1979</t>
  </si>
  <si>
    <t>District Totals</t>
  </si>
  <si>
    <t>KSB</t>
  </si>
  <si>
    <t>KSD</t>
  </si>
  <si>
    <t>Grand Totals</t>
  </si>
  <si>
    <t xml:space="preserve">Preschool                           </t>
  </si>
  <si>
    <t>Jenkins Ind.</t>
  </si>
  <si>
    <t>Nicole Crosthwaite      502-564-1979</t>
  </si>
  <si>
    <t>Kristin Burton       502-564-1979</t>
  </si>
  <si>
    <t xml:space="preserve">Local Area Vocational Centers </t>
  </si>
  <si>
    <t xml:space="preserve">Flex Focus (Combined total of the 3 programs) </t>
  </si>
  <si>
    <t>120F</t>
  </si>
  <si>
    <t>135F</t>
  </si>
  <si>
    <t>168F</t>
  </si>
  <si>
    <t>130F</t>
  </si>
  <si>
    <t>182F</t>
  </si>
  <si>
    <t>110F</t>
  </si>
  <si>
    <t>106F</t>
  </si>
  <si>
    <t>18CF</t>
  </si>
  <si>
    <t>10LF</t>
  </si>
  <si>
    <t>Shelby Power       502-564-1979</t>
  </si>
  <si>
    <t>Leesa Unger           502-564-1979</t>
  </si>
  <si>
    <t>Lea Ann Lewis            502-564-4286</t>
  </si>
  <si>
    <t>Lea Ann Lewis        502-564-4286</t>
  </si>
  <si>
    <t>Any grants not listed, please contact Teri Mason at teri.mason@education.ky.gov or 502.564.1979</t>
  </si>
  <si>
    <t>Campbell County/Silver Grove Ind</t>
  </si>
  <si>
    <t xml:space="preserve">State Agency Childern (KECSAC) </t>
  </si>
  <si>
    <t>Teri Mason 
502-564-1979</t>
  </si>
  <si>
    <t>103F</t>
  </si>
  <si>
    <t>KRS 158.135</t>
  </si>
  <si>
    <t>15JF</t>
  </si>
  <si>
    <t>Industry Certifications</t>
  </si>
  <si>
    <t>KRS 158.6455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</si>
</sst>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.00;[Red]&quot;$&quot;#,##0.00"/>
    <numFmt numFmtId="167" formatCode="&quot;$&quot;#,##0;[Red]&quot;$&quot;#,##0"/>
    <numFmt numFmtId="168" formatCode="#,##0.00;[Red]#,##0.00"/>
    <numFmt numFmtId="169" formatCode="&quot;$&quot;#,##0.00;\(&quot;$&quot;#,##0.00\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_(* #,##0_);_(* \(#,##0\);_(* &quot;-&quot;??_);_(@_)"/>
    <numFmt numFmtId="175" formatCode="#,##0.0"/>
    <numFmt numFmtId="176" formatCode="#,##0;[Red]#,##0"/>
    <numFmt numFmtId="177" formatCode="_(&quot;$&quot;* #,##0_);_(&quot;$&quot;* \(#,##0\);_(&quot;$&quot;* &quot;-&quot;??_);_(@_)"/>
    <numFmt numFmtId="178" formatCode="[$-409]dddd\,\ mmmm\ dd\,\ yyyy"/>
    <numFmt numFmtId="179" formatCode="[$-409]h:mm:ss\ AM/PM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3" fillId="0" borderId="10" xfId="63" applyNumberFormat="1" applyFont="1" applyFill="1" applyBorder="1" applyAlignment="1">
      <alignment horizontal="left" wrapText="1"/>
      <protection/>
    </xf>
    <xf numFmtId="164" fontId="1" fillId="0" borderId="10" xfId="0" applyNumberFormat="1" applyFont="1" applyFill="1" applyBorder="1" applyAlignment="1">
      <alignment horizontal="right"/>
    </xf>
    <xf numFmtId="164" fontId="0" fillId="0" borderId="10" xfId="0" applyNumberFormat="1" applyFont="1" applyFill="1" applyBorder="1" applyAlignment="1">
      <alignment/>
    </xf>
    <xf numFmtId="44" fontId="0" fillId="0" borderId="10" xfId="0" applyNumberFormat="1" applyFont="1" applyFill="1" applyBorder="1" applyAlignment="1">
      <alignment vertical="center"/>
    </xf>
    <xf numFmtId="44" fontId="0" fillId="0" borderId="10" xfId="0" applyNumberFormat="1" applyFont="1" applyBorder="1" applyAlignment="1">
      <alignment vertical="center"/>
    </xf>
    <xf numFmtId="164" fontId="0" fillId="0" borderId="10" xfId="0" applyNumberFormat="1" applyFont="1" applyFill="1" applyBorder="1" applyAlignment="1">
      <alignment/>
    </xf>
    <xf numFmtId="44" fontId="0" fillId="0" borderId="10" xfId="63" applyNumberFormat="1" applyFont="1" applyFill="1" applyBorder="1" applyAlignment="1">
      <alignment wrapText="1"/>
      <protection/>
    </xf>
    <xf numFmtId="44" fontId="0" fillId="0" borderId="10" xfId="0" applyNumberFormat="1" applyFont="1" applyFill="1" applyBorder="1" applyAlignment="1">
      <alignment/>
    </xf>
    <xf numFmtId="44" fontId="0" fillId="0" borderId="10" xfId="0" applyNumberFormat="1" applyFont="1" applyBorder="1" applyAlignment="1">
      <alignment/>
    </xf>
    <xf numFmtId="44" fontId="0" fillId="0" borderId="10" xfId="0" applyNumberFormat="1" applyFont="1" applyFill="1" applyBorder="1" applyAlignment="1">
      <alignment/>
    </xf>
    <xf numFmtId="164" fontId="8" fillId="0" borderId="10" xfId="63" applyNumberFormat="1" applyFont="1" applyFill="1" applyBorder="1" applyAlignment="1">
      <alignment horizontal="center" wrapText="1"/>
      <protection/>
    </xf>
    <xf numFmtId="164" fontId="8" fillId="0" borderId="11" xfId="63" applyNumberFormat="1" applyFont="1" applyFill="1" applyBorder="1" applyAlignment="1">
      <alignment horizontal="center" wrapText="1"/>
      <protection/>
    </xf>
    <xf numFmtId="165" fontId="8" fillId="0" borderId="10" xfId="63" applyNumberFormat="1" applyFont="1" applyFill="1" applyBorder="1" applyAlignment="1">
      <alignment horizontal="center" wrapText="1"/>
      <protection/>
    </xf>
    <xf numFmtId="164" fontId="6" fillId="0" borderId="10" xfId="0" applyNumberFormat="1" applyFont="1" applyFill="1" applyBorder="1" applyAlignment="1">
      <alignment wrapText="1"/>
    </xf>
    <xf numFmtId="0" fontId="8" fillId="0" borderId="10" xfId="63" applyNumberFormat="1" applyFont="1" applyFill="1" applyBorder="1" applyAlignment="1">
      <alignment horizontal="center" wrapText="1"/>
      <protection/>
    </xf>
    <xf numFmtId="164" fontId="7" fillId="0" borderId="10" xfId="0" applyNumberFormat="1" applyFont="1" applyFill="1" applyBorder="1" applyAlignment="1">
      <alignment horizontal="right" wrapText="1"/>
    </xf>
    <xf numFmtId="164" fontId="7" fillId="0" borderId="10" xfId="0" applyNumberFormat="1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wrapText="1"/>
      <protection/>
    </xf>
    <xf numFmtId="44" fontId="0" fillId="0" borderId="10" xfId="63" applyNumberFormat="1" applyFont="1" applyFill="1" applyBorder="1" applyAlignment="1">
      <alignment horizontal="center" wrapText="1"/>
      <protection/>
    </xf>
    <xf numFmtId="44" fontId="0" fillId="0" borderId="10" xfId="63" applyNumberFormat="1" applyFont="1" applyFill="1" applyBorder="1" applyAlignment="1">
      <alignment horizontal="right" wrapText="1"/>
      <protection/>
    </xf>
    <xf numFmtId="44" fontId="0" fillId="0" borderId="10" xfId="0" applyNumberFormat="1" applyFont="1" applyFill="1" applyBorder="1" applyAlignment="1">
      <alignment horizontal="right" wrapText="1"/>
    </xf>
    <xf numFmtId="44" fontId="2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/>
    </xf>
    <xf numFmtId="44" fontId="1" fillId="0" borderId="10" xfId="63" applyNumberFormat="1" applyFont="1" applyFill="1" applyBorder="1" applyAlignment="1">
      <alignment horizontal="right" wrapText="1"/>
      <protection/>
    </xf>
    <xf numFmtId="44" fontId="1" fillId="0" borderId="10" xfId="0" applyNumberFormat="1" applyFont="1" applyFill="1" applyBorder="1" applyAlignment="1">
      <alignment horizontal="right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5" xfId="61"/>
    <cellStyle name="Normal 5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2"/>
  <sheetViews>
    <sheetView tabSelected="1" workbookViewId="0" topLeftCell="A1">
      <pane xSplit="1" ySplit="4" topLeftCell="C16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168" sqref="L168"/>
    </sheetView>
  </sheetViews>
  <sheetFormatPr defaultColWidth="9.140625" defaultRowHeight="12.75"/>
  <cols>
    <col min="1" max="1" width="33.28125" style="17" customWidth="1"/>
    <col min="2" max="4" width="15.00390625" style="17" bestFit="1" customWidth="1"/>
    <col min="5" max="5" width="16.00390625" style="17" bestFit="1" customWidth="1"/>
    <col min="6" max="6" width="14.28125" style="17" bestFit="1" customWidth="1"/>
    <col min="7" max="7" width="14.00390625" style="17" bestFit="1" customWidth="1"/>
    <col min="8" max="8" width="15.00390625" style="17" bestFit="1" customWidth="1"/>
    <col min="9" max="9" width="15.00390625" style="19" bestFit="1" customWidth="1"/>
    <col min="10" max="10" width="14.00390625" style="17" bestFit="1" customWidth="1"/>
    <col min="11" max="11" width="15.421875" style="17" bestFit="1" customWidth="1"/>
    <col min="12" max="12" width="16.28125" style="17" bestFit="1" customWidth="1"/>
    <col min="13" max="13" width="15.00390625" style="19" bestFit="1" customWidth="1"/>
    <col min="14" max="14" width="16.00390625" style="17" bestFit="1" customWidth="1"/>
    <col min="15" max="16384" width="9.140625" style="17" customWidth="1"/>
  </cols>
  <sheetData>
    <row r="1" spans="1:14" s="14" customFormat="1" ht="60">
      <c r="A1" s="11" t="s">
        <v>0</v>
      </c>
      <c r="B1" s="11" t="s">
        <v>172</v>
      </c>
      <c r="C1" s="12" t="s">
        <v>196</v>
      </c>
      <c r="D1" s="11" t="s">
        <v>173</v>
      </c>
      <c r="E1" s="11" t="s">
        <v>201</v>
      </c>
      <c r="F1" s="11" t="s">
        <v>217</v>
      </c>
      <c r="G1" s="11" t="s">
        <v>171</v>
      </c>
      <c r="H1" s="11" t="s">
        <v>180</v>
      </c>
      <c r="I1" s="13" t="s">
        <v>178</v>
      </c>
      <c r="J1" s="11" t="s">
        <v>174</v>
      </c>
      <c r="K1" s="11" t="s">
        <v>200</v>
      </c>
      <c r="L1" s="11" t="s">
        <v>175</v>
      </c>
      <c r="M1" s="13" t="s">
        <v>222</v>
      </c>
      <c r="N1" s="11" t="s">
        <v>168</v>
      </c>
    </row>
    <row r="2" spans="1:14" s="14" customFormat="1" ht="30">
      <c r="A2" s="11" t="s">
        <v>187</v>
      </c>
      <c r="B2" s="11" t="s">
        <v>182</v>
      </c>
      <c r="C2" s="11" t="s">
        <v>183</v>
      </c>
      <c r="D2" s="11" t="s">
        <v>184</v>
      </c>
      <c r="E2" s="11" t="s">
        <v>183</v>
      </c>
      <c r="F2" s="11" t="s">
        <v>220</v>
      </c>
      <c r="G2" s="11" t="s">
        <v>181</v>
      </c>
      <c r="H2" s="11" t="s">
        <v>185</v>
      </c>
      <c r="I2" s="13" t="s">
        <v>186</v>
      </c>
      <c r="J2" s="11" t="s">
        <v>188</v>
      </c>
      <c r="K2" s="11" t="s">
        <v>189</v>
      </c>
      <c r="L2" s="11" t="s">
        <v>190</v>
      </c>
      <c r="M2" s="13" t="s">
        <v>223</v>
      </c>
      <c r="N2" s="11"/>
    </row>
    <row r="3" spans="1:14" s="14" customFormat="1" ht="45">
      <c r="A3" s="11" t="s">
        <v>167</v>
      </c>
      <c r="B3" s="11" t="s">
        <v>198</v>
      </c>
      <c r="C3" s="11" t="s">
        <v>198</v>
      </c>
      <c r="D3" s="11" t="s">
        <v>198</v>
      </c>
      <c r="E3" s="11" t="s">
        <v>198</v>
      </c>
      <c r="F3" s="11" t="s">
        <v>218</v>
      </c>
      <c r="G3" s="11" t="s">
        <v>191</v>
      </c>
      <c r="H3" s="11" t="s">
        <v>212</v>
      </c>
      <c r="I3" s="13" t="s">
        <v>211</v>
      </c>
      <c r="J3" s="11" t="s">
        <v>199</v>
      </c>
      <c r="K3" s="11" t="s">
        <v>213</v>
      </c>
      <c r="L3" s="11" t="s">
        <v>214</v>
      </c>
      <c r="M3" s="11" t="s">
        <v>214</v>
      </c>
      <c r="N3" s="11"/>
    </row>
    <row r="4" spans="1:14" s="14" customFormat="1" ht="15">
      <c r="A4" s="11" t="s">
        <v>179</v>
      </c>
      <c r="B4" s="15" t="s">
        <v>202</v>
      </c>
      <c r="C4" s="15" t="s">
        <v>203</v>
      </c>
      <c r="D4" s="15" t="s">
        <v>204</v>
      </c>
      <c r="E4" s="15"/>
      <c r="F4" s="15" t="s">
        <v>219</v>
      </c>
      <c r="G4" s="15" t="s">
        <v>205</v>
      </c>
      <c r="H4" s="15" t="s">
        <v>206</v>
      </c>
      <c r="I4" s="15" t="s">
        <v>210</v>
      </c>
      <c r="J4" s="15" t="s">
        <v>207</v>
      </c>
      <c r="K4" s="15" t="s">
        <v>208</v>
      </c>
      <c r="L4" s="15" t="s">
        <v>209</v>
      </c>
      <c r="M4" s="15" t="s">
        <v>221</v>
      </c>
      <c r="N4" s="11"/>
    </row>
    <row r="5" spans="1:14" s="16" customFormat="1" ht="14.25">
      <c r="A5" s="1" t="s">
        <v>176</v>
      </c>
      <c r="B5" s="4">
        <v>97609</v>
      </c>
      <c r="C5" s="5">
        <v>260992</v>
      </c>
      <c r="D5" s="4">
        <v>51456</v>
      </c>
      <c r="E5" s="20">
        <f>SUM(B5:D5)</f>
        <v>410057</v>
      </c>
      <c r="F5" s="7">
        <v>157720</v>
      </c>
      <c r="G5" s="9">
        <v>38405</v>
      </c>
      <c r="H5" s="21"/>
      <c r="I5" s="23"/>
      <c r="J5" s="22"/>
      <c r="K5" s="22"/>
      <c r="L5" s="22"/>
      <c r="M5" s="23">
        <v>6225</v>
      </c>
      <c r="N5" s="24">
        <f aca="true" t="shared" si="0" ref="N5:N36">(SUM(B5:M5)-E5)</f>
        <v>612407</v>
      </c>
    </row>
    <row r="6" spans="1:14" ht="14.25">
      <c r="A6" s="1" t="s">
        <v>1</v>
      </c>
      <c r="B6" s="4">
        <v>110264</v>
      </c>
      <c r="C6" s="5">
        <v>359959</v>
      </c>
      <c r="D6" s="4">
        <v>56498</v>
      </c>
      <c r="E6" s="20">
        <f aca="true" t="shared" si="1" ref="E6:E69">SUM(B6:D6)</f>
        <v>526721</v>
      </c>
      <c r="F6" s="7"/>
      <c r="G6" s="9">
        <v>38486</v>
      </c>
      <c r="H6" s="21"/>
      <c r="I6" s="8"/>
      <c r="J6" s="22">
        <v>20000</v>
      </c>
      <c r="K6" s="22">
        <v>247508</v>
      </c>
      <c r="L6" s="22"/>
      <c r="M6" s="8">
        <v>9379</v>
      </c>
      <c r="N6" s="24">
        <f t="shared" si="0"/>
        <v>842094</v>
      </c>
    </row>
    <row r="7" spans="1:14" ht="14.25">
      <c r="A7" s="1" t="s">
        <v>2</v>
      </c>
      <c r="B7" s="4">
        <v>15000</v>
      </c>
      <c r="C7" s="5">
        <v>6744</v>
      </c>
      <c r="D7" s="4">
        <v>24622</v>
      </c>
      <c r="E7" s="20">
        <f t="shared" si="1"/>
        <v>46366</v>
      </c>
      <c r="F7" s="7"/>
      <c r="G7" s="9">
        <v>9645</v>
      </c>
      <c r="H7" s="21"/>
      <c r="I7" s="8"/>
      <c r="J7" s="22"/>
      <c r="K7" s="22"/>
      <c r="L7" s="22"/>
      <c r="M7" s="8"/>
      <c r="N7" s="24">
        <f t="shared" si="0"/>
        <v>56011</v>
      </c>
    </row>
    <row r="8" spans="1:14" ht="14.25">
      <c r="A8" s="1" t="s">
        <v>3</v>
      </c>
      <c r="B8" s="4">
        <v>119149</v>
      </c>
      <c r="C8" s="5">
        <v>479496</v>
      </c>
      <c r="D8" s="4">
        <v>63445</v>
      </c>
      <c r="E8" s="20">
        <f t="shared" si="1"/>
        <v>662090</v>
      </c>
      <c r="F8" s="7"/>
      <c r="G8" s="9">
        <v>38486</v>
      </c>
      <c r="H8" s="21">
        <v>141600</v>
      </c>
      <c r="I8" s="8">
        <v>48400</v>
      </c>
      <c r="J8" s="22">
        <v>20000</v>
      </c>
      <c r="K8" s="22"/>
      <c r="L8" s="22"/>
      <c r="M8" s="8">
        <v>2713</v>
      </c>
      <c r="N8" s="24">
        <f t="shared" si="0"/>
        <v>913289</v>
      </c>
    </row>
    <row r="9" spans="1:14" ht="14.25">
      <c r="A9" s="1" t="s">
        <v>4</v>
      </c>
      <c r="B9" s="4">
        <v>114477</v>
      </c>
      <c r="C9" s="5">
        <v>254240</v>
      </c>
      <c r="D9" s="4">
        <v>59287</v>
      </c>
      <c r="E9" s="20">
        <f t="shared" si="1"/>
        <v>428004</v>
      </c>
      <c r="F9" s="7"/>
      <c r="G9" s="9">
        <v>38486</v>
      </c>
      <c r="H9" s="21">
        <v>94400</v>
      </c>
      <c r="I9" s="8">
        <v>48400</v>
      </c>
      <c r="J9" s="22"/>
      <c r="K9" s="22"/>
      <c r="L9" s="22"/>
      <c r="M9" s="8">
        <v>5068</v>
      </c>
      <c r="N9" s="24">
        <f t="shared" si="0"/>
        <v>614358</v>
      </c>
    </row>
    <row r="10" spans="1:14" ht="14.25">
      <c r="A10" s="1" t="s">
        <v>5</v>
      </c>
      <c r="B10" s="4">
        <v>15000</v>
      </c>
      <c r="C10" s="5">
        <v>53952</v>
      </c>
      <c r="D10" s="4">
        <v>23458</v>
      </c>
      <c r="E10" s="20">
        <f t="shared" si="1"/>
        <v>92410</v>
      </c>
      <c r="F10" s="7"/>
      <c r="G10" s="9">
        <v>9645</v>
      </c>
      <c r="H10" s="21">
        <v>47200</v>
      </c>
      <c r="I10" s="8"/>
      <c r="J10" s="22">
        <v>20000</v>
      </c>
      <c r="K10" s="22"/>
      <c r="L10" s="22"/>
      <c r="M10" s="8">
        <v>946</v>
      </c>
      <c r="N10" s="24">
        <f t="shared" si="0"/>
        <v>170201</v>
      </c>
    </row>
    <row r="11" spans="1:14" ht="14.25">
      <c r="A11" s="1" t="s">
        <v>6</v>
      </c>
      <c r="B11" s="4">
        <v>43065</v>
      </c>
      <c r="C11" s="5">
        <v>239412</v>
      </c>
      <c r="D11" s="4">
        <v>34346</v>
      </c>
      <c r="E11" s="20">
        <f t="shared" si="1"/>
        <v>316823</v>
      </c>
      <c r="F11" s="7"/>
      <c r="G11" s="9">
        <v>19091</v>
      </c>
      <c r="H11" s="21">
        <v>47200</v>
      </c>
      <c r="I11" s="8"/>
      <c r="J11" s="22">
        <v>20000</v>
      </c>
      <c r="K11" s="22">
        <v>99527</v>
      </c>
      <c r="L11" s="22"/>
      <c r="M11" s="8">
        <v>4017</v>
      </c>
      <c r="N11" s="24">
        <f t="shared" si="0"/>
        <v>506658</v>
      </c>
    </row>
    <row r="12" spans="1:14" ht="14.25">
      <c r="A12" s="1" t="s">
        <v>7</v>
      </c>
      <c r="B12" s="4">
        <v>23347</v>
      </c>
      <c r="C12" s="5">
        <v>64068</v>
      </c>
      <c r="D12" s="4">
        <v>27913</v>
      </c>
      <c r="E12" s="20">
        <f t="shared" si="1"/>
        <v>115328</v>
      </c>
      <c r="F12" s="7"/>
      <c r="G12" s="9">
        <v>19091</v>
      </c>
      <c r="H12" s="21"/>
      <c r="I12" s="8"/>
      <c r="J12" s="22"/>
      <c r="K12" s="22"/>
      <c r="L12" s="22"/>
      <c r="M12" s="8">
        <v>1136</v>
      </c>
      <c r="N12" s="24">
        <f t="shared" si="0"/>
        <v>135555</v>
      </c>
    </row>
    <row r="13" spans="1:14" ht="14.25">
      <c r="A13" s="1" t="s">
        <v>8</v>
      </c>
      <c r="B13" s="4">
        <v>88799</v>
      </c>
      <c r="C13" s="5">
        <v>461791</v>
      </c>
      <c r="D13" s="4">
        <v>50226</v>
      </c>
      <c r="E13" s="20">
        <f t="shared" si="1"/>
        <v>600816</v>
      </c>
      <c r="F13" s="7"/>
      <c r="G13" s="9">
        <v>23966</v>
      </c>
      <c r="H13" s="21"/>
      <c r="I13" s="8"/>
      <c r="J13" s="22">
        <v>20000</v>
      </c>
      <c r="K13" s="22"/>
      <c r="L13" s="22"/>
      <c r="M13" s="8">
        <v>2734</v>
      </c>
      <c r="N13" s="24">
        <f t="shared" si="0"/>
        <v>647516</v>
      </c>
    </row>
    <row r="14" spans="1:14" ht="14.25">
      <c r="A14" s="1" t="s">
        <v>9</v>
      </c>
      <c r="B14" s="4">
        <v>169320</v>
      </c>
      <c r="C14" s="5">
        <v>946852</v>
      </c>
      <c r="D14" s="4">
        <v>77949</v>
      </c>
      <c r="E14" s="20">
        <f t="shared" si="1"/>
        <v>1194121</v>
      </c>
      <c r="F14" s="7"/>
      <c r="G14" s="9">
        <v>38486</v>
      </c>
      <c r="H14" s="21">
        <v>330400</v>
      </c>
      <c r="I14" s="8">
        <v>48400</v>
      </c>
      <c r="J14" s="22">
        <v>20000</v>
      </c>
      <c r="K14" s="22"/>
      <c r="L14" s="22">
        <v>152311</v>
      </c>
      <c r="M14" s="8">
        <v>6246</v>
      </c>
      <c r="N14" s="24">
        <f t="shared" si="0"/>
        <v>1789964</v>
      </c>
    </row>
    <row r="15" spans="1:14" ht="14.25">
      <c r="A15" s="1" t="s">
        <v>10</v>
      </c>
      <c r="B15" s="4">
        <v>74205</v>
      </c>
      <c r="C15" s="5">
        <v>162866</v>
      </c>
      <c r="D15" s="4">
        <v>43724</v>
      </c>
      <c r="E15" s="20">
        <f t="shared" si="1"/>
        <v>280795</v>
      </c>
      <c r="F15" s="7"/>
      <c r="G15" s="9">
        <v>19505</v>
      </c>
      <c r="H15" s="21"/>
      <c r="I15" s="8"/>
      <c r="J15" s="22">
        <v>20000</v>
      </c>
      <c r="K15" s="22">
        <v>200545</v>
      </c>
      <c r="L15" s="22"/>
      <c r="M15" s="8">
        <v>5594</v>
      </c>
      <c r="N15" s="24">
        <f t="shared" si="0"/>
        <v>526439</v>
      </c>
    </row>
    <row r="16" spans="1:14" ht="14.25">
      <c r="A16" s="1" t="s">
        <v>11</v>
      </c>
      <c r="B16" s="4">
        <v>41782</v>
      </c>
      <c r="C16" s="5">
        <v>70474</v>
      </c>
      <c r="D16" s="4">
        <v>37568</v>
      </c>
      <c r="E16" s="20">
        <f t="shared" si="1"/>
        <v>149824</v>
      </c>
      <c r="F16" s="7">
        <v>149834</v>
      </c>
      <c r="G16" s="9">
        <v>19091</v>
      </c>
      <c r="H16" s="21"/>
      <c r="I16" s="8"/>
      <c r="J16" s="22"/>
      <c r="K16" s="22"/>
      <c r="L16" s="22"/>
      <c r="M16" s="8">
        <v>442</v>
      </c>
      <c r="N16" s="24">
        <f t="shared" si="0"/>
        <v>319191</v>
      </c>
    </row>
    <row r="17" spans="1:14" ht="14.25">
      <c r="A17" s="1" t="s">
        <v>12</v>
      </c>
      <c r="B17" s="4">
        <v>103354</v>
      </c>
      <c r="C17" s="5">
        <v>178040</v>
      </c>
      <c r="D17" s="4">
        <v>51226</v>
      </c>
      <c r="E17" s="20">
        <f t="shared" si="1"/>
        <v>332620</v>
      </c>
      <c r="F17" s="7"/>
      <c r="G17" s="9">
        <v>38486</v>
      </c>
      <c r="H17" s="21">
        <v>47200</v>
      </c>
      <c r="I17" s="8"/>
      <c r="J17" s="22">
        <v>20000</v>
      </c>
      <c r="K17" s="22"/>
      <c r="L17" s="22">
        <v>104020</v>
      </c>
      <c r="M17" s="8">
        <v>1325</v>
      </c>
      <c r="N17" s="24">
        <f t="shared" si="0"/>
        <v>543651</v>
      </c>
    </row>
    <row r="18" spans="1:14" ht="14.25">
      <c r="A18" s="1" t="s">
        <v>13</v>
      </c>
      <c r="B18" s="4">
        <v>22426</v>
      </c>
      <c r="C18" s="5">
        <v>115996</v>
      </c>
      <c r="D18" s="4">
        <v>27395</v>
      </c>
      <c r="E18" s="20">
        <f t="shared" si="1"/>
        <v>165817</v>
      </c>
      <c r="F18" s="7"/>
      <c r="G18" s="9">
        <v>19091</v>
      </c>
      <c r="H18" s="21"/>
      <c r="I18" s="8"/>
      <c r="J18" s="22"/>
      <c r="K18" s="22"/>
      <c r="L18" s="22"/>
      <c r="M18" s="8">
        <v>105</v>
      </c>
      <c r="N18" s="24">
        <f t="shared" si="0"/>
        <v>185013</v>
      </c>
    </row>
    <row r="19" spans="1:14" ht="14.25">
      <c r="A19" s="1" t="s">
        <v>14</v>
      </c>
      <c r="B19" s="4">
        <v>38963</v>
      </c>
      <c r="C19" s="5">
        <v>105880</v>
      </c>
      <c r="D19" s="4">
        <v>33129</v>
      </c>
      <c r="E19" s="20">
        <f t="shared" si="1"/>
        <v>177972</v>
      </c>
      <c r="F19" s="7"/>
      <c r="G19" s="9">
        <v>19091</v>
      </c>
      <c r="H19" s="21"/>
      <c r="I19" s="8"/>
      <c r="J19" s="22"/>
      <c r="K19" s="22"/>
      <c r="L19" s="22"/>
      <c r="M19" s="8">
        <v>568</v>
      </c>
      <c r="N19" s="24">
        <f t="shared" si="0"/>
        <v>197631</v>
      </c>
    </row>
    <row r="20" spans="1:14" ht="14.25">
      <c r="A20" s="1" t="s">
        <v>15</v>
      </c>
      <c r="B20" s="4">
        <v>656230</v>
      </c>
      <c r="C20" s="5">
        <v>1725595</v>
      </c>
      <c r="D20" s="4">
        <v>273549</v>
      </c>
      <c r="E20" s="20">
        <f t="shared" si="1"/>
        <v>2655374</v>
      </c>
      <c r="F20" s="7">
        <v>47316</v>
      </c>
      <c r="G20" s="9">
        <v>68307</v>
      </c>
      <c r="H20" s="21">
        <v>141600</v>
      </c>
      <c r="I20" s="8"/>
      <c r="J20" s="22">
        <v>20000</v>
      </c>
      <c r="K20" s="22"/>
      <c r="L20" s="22">
        <v>72180</v>
      </c>
      <c r="M20" s="8">
        <v>14573</v>
      </c>
      <c r="N20" s="24">
        <f t="shared" si="0"/>
        <v>3019350</v>
      </c>
    </row>
    <row r="21" spans="1:14" ht="14.25">
      <c r="A21" s="1" t="s">
        <v>16</v>
      </c>
      <c r="B21" s="4">
        <v>96067</v>
      </c>
      <c r="C21" s="5">
        <v>74687</v>
      </c>
      <c r="D21" s="4">
        <v>52966</v>
      </c>
      <c r="E21" s="20">
        <f t="shared" si="1"/>
        <v>223720</v>
      </c>
      <c r="F21" s="7"/>
      <c r="G21" s="9">
        <v>38405</v>
      </c>
      <c r="H21" s="21">
        <v>141600</v>
      </c>
      <c r="I21" s="8"/>
      <c r="J21" s="22">
        <v>20000</v>
      </c>
      <c r="K21" s="22"/>
      <c r="L21" s="22"/>
      <c r="M21" s="8">
        <v>3596</v>
      </c>
      <c r="N21" s="24">
        <f t="shared" si="0"/>
        <v>427321</v>
      </c>
    </row>
    <row r="22" spans="1:14" ht="14.25">
      <c r="A22" s="1" t="s">
        <v>17</v>
      </c>
      <c r="B22" s="4">
        <v>152259</v>
      </c>
      <c r="C22" s="5">
        <v>385752</v>
      </c>
      <c r="D22" s="4">
        <v>72330</v>
      </c>
      <c r="E22" s="20">
        <f t="shared" si="1"/>
        <v>610341</v>
      </c>
      <c r="F22" s="7">
        <v>134062</v>
      </c>
      <c r="G22" s="9">
        <v>38486</v>
      </c>
      <c r="H22" s="21">
        <v>94400</v>
      </c>
      <c r="I22" s="8"/>
      <c r="J22" s="22">
        <v>20000</v>
      </c>
      <c r="K22" s="22">
        <v>125457</v>
      </c>
      <c r="L22" s="22"/>
      <c r="M22" s="8">
        <v>5236</v>
      </c>
      <c r="N22" s="24">
        <f t="shared" si="0"/>
        <v>1027982</v>
      </c>
    </row>
    <row r="23" spans="1:14" ht="14.25">
      <c r="A23" s="1" t="s">
        <v>18</v>
      </c>
      <c r="B23" s="4">
        <v>103447</v>
      </c>
      <c r="C23" s="5">
        <v>224403</v>
      </c>
      <c r="D23" s="4">
        <v>55455</v>
      </c>
      <c r="E23" s="20">
        <f t="shared" si="1"/>
        <v>383305</v>
      </c>
      <c r="F23" s="7">
        <v>331212</v>
      </c>
      <c r="G23" s="9">
        <v>38486</v>
      </c>
      <c r="H23" s="21"/>
      <c r="I23" s="8"/>
      <c r="J23" s="22">
        <v>20000</v>
      </c>
      <c r="K23" s="22">
        <v>307029</v>
      </c>
      <c r="L23" s="22"/>
      <c r="M23" s="8">
        <v>6309</v>
      </c>
      <c r="N23" s="24">
        <f t="shared" si="0"/>
        <v>1086341</v>
      </c>
    </row>
    <row r="24" spans="1:14" ht="14.25">
      <c r="A24" s="1" t="s">
        <v>19</v>
      </c>
      <c r="B24" s="4">
        <v>94371</v>
      </c>
      <c r="C24" s="5">
        <v>411718</v>
      </c>
      <c r="D24" s="4">
        <v>52002</v>
      </c>
      <c r="E24" s="20">
        <f t="shared" si="1"/>
        <v>558091</v>
      </c>
      <c r="F24" s="7">
        <v>7886</v>
      </c>
      <c r="G24" s="9">
        <v>38405</v>
      </c>
      <c r="H24" s="21">
        <v>47200</v>
      </c>
      <c r="I24" s="8"/>
      <c r="J24" s="22"/>
      <c r="K24" s="22"/>
      <c r="L24" s="22"/>
      <c r="M24" s="8">
        <v>5447</v>
      </c>
      <c r="N24" s="24">
        <f t="shared" si="0"/>
        <v>657029</v>
      </c>
    </row>
    <row r="25" spans="1:14" ht="14.25">
      <c r="A25" s="1" t="s">
        <v>20</v>
      </c>
      <c r="B25" s="4">
        <v>42676</v>
      </c>
      <c r="C25" s="5">
        <v>192369</v>
      </c>
      <c r="D25" s="4">
        <v>34733</v>
      </c>
      <c r="E25" s="20">
        <f t="shared" si="1"/>
        <v>269778</v>
      </c>
      <c r="F25" s="7"/>
      <c r="G25" s="9">
        <v>19091</v>
      </c>
      <c r="H25" s="21"/>
      <c r="I25" s="8"/>
      <c r="J25" s="22"/>
      <c r="K25" s="22"/>
      <c r="L25" s="22"/>
      <c r="M25" s="8">
        <v>2650</v>
      </c>
      <c r="N25" s="24">
        <f t="shared" si="0"/>
        <v>291519</v>
      </c>
    </row>
    <row r="26" spans="1:14" ht="14.25">
      <c r="A26" s="1" t="s">
        <v>21</v>
      </c>
      <c r="B26" s="4">
        <v>67026</v>
      </c>
      <c r="C26" s="5">
        <v>386597</v>
      </c>
      <c r="D26" s="4">
        <v>41640</v>
      </c>
      <c r="E26" s="20">
        <f t="shared" si="1"/>
        <v>495263</v>
      </c>
      <c r="F26" s="7">
        <v>157720</v>
      </c>
      <c r="G26" s="9">
        <v>38405</v>
      </c>
      <c r="H26" s="21">
        <v>141600</v>
      </c>
      <c r="I26" s="8"/>
      <c r="J26" s="22"/>
      <c r="K26" s="22"/>
      <c r="L26" s="22">
        <v>46249</v>
      </c>
      <c r="M26" s="8">
        <v>2839</v>
      </c>
      <c r="N26" s="24">
        <f t="shared" si="0"/>
        <v>882076</v>
      </c>
    </row>
    <row r="27" spans="1:14" ht="14.25">
      <c r="A27" s="1" t="s">
        <v>22</v>
      </c>
      <c r="B27" s="4">
        <v>99297</v>
      </c>
      <c r="C27" s="5">
        <v>82276</v>
      </c>
      <c r="D27" s="4">
        <v>52309</v>
      </c>
      <c r="E27" s="20">
        <f t="shared" si="1"/>
        <v>233882</v>
      </c>
      <c r="F27" s="7"/>
      <c r="G27" s="9">
        <v>38405</v>
      </c>
      <c r="H27" s="21"/>
      <c r="I27" s="8"/>
      <c r="J27" s="22"/>
      <c r="K27" s="22"/>
      <c r="L27" s="22">
        <v>73997</v>
      </c>
      <c r="M27" s="8">
        <v>4311</v>
      </c>
      <c r="N27" s="24">
        <f t="shared" si="0"/>
        <v>350595</v>
      </c>
    </row>
    <row r="28" spans="1:14" ht="14.25">
      <c r="A28" s="1" t="s">
        <v>23</v>
      </c>
      <c r="B28" s="4">
        <v>425540</v>
      </c>
      <c r="C28" s="5">
        <v>1083571</v>
      </c>
      <c r="D28" s="4">
        <v>177361</v>
      </c>
      <c r="E28" s="20">
        <f t="shared" si="1"/>
        <v>1686472</v>
      </c>
      <c r="F28" s="7">
        <v>74917</v>
      </c>
      <c r="G28" s="9">
        <v>68081</v>
      </c>
      <c r="H28" s="21">
        <v>424800</v>
      </c>
      <c r="I28" s="8">
        <v>145200</v>
      </c>
      <c r="J28" s="22"/>
      <c r="K28" s="22"/>
      <c r="L28" s="22">
        <v>77154</v>
      </c>
      <c r="M28" s="8">
        <v>23889</v>
      </c>
      <c r="N28" s="24">
        <f t="shared" si="0"/>
        <v>2500513</v>
      </c>
    </row>
    <row r="29" spans="1:14" ht="14.25">
      <c r="A29" s="1" t="s">
        <v>24</v>
      </c>
      <c r="B29" s="4">
        <v>16649</v>
      </c>
      <c r="C29" s="5">
        <v>47208</v>
      </c>
      <c r="D29" s="4">
        <v>25952</v>
      </c>
      <c r="E29" s="20">
        <f t="shared" si="1"/>
        <v>89809</v>
      </c>
      <c r="F29" s="7"/>
      <c r="G29" s="9">
        <v>9645</v>
      </c>
      <c r="H29" s="21">
        <v>47200</v>
      </c>
      <c r="I29" s="8"/>
      <c r="J29" s="22"/>
      <c r="K29" s="22"/>
      <c r="L29" s="22"/>
      <c r="M29" s="8">
        <v>589</v>
      </c>
      <c r="N29" s="24">
        <f t="shared" si="0"/>
        <v>147243</v>
      </c>
    </row>
    <row r="30" spans="1:14" ht="14.25">
      <c r="A30" s="1" t="s">
        <v>25</v>
      </c>
      <c r="B30" s="4">
        <v>74787</v>
      </c>
      <c r="C30" s="5">
        <v>171972</v>
      </c>
      <c r="D30" s="4">
        <v>46532</v>
      </c>
      <c r="E30" s="20">
        <f t="shared" si="1"/>
        <v>293291</v>
      </c>
      <c r="F30" s="7">
        <v>90689</v>
      </c>
      <c r="G30" s="9">
        <v>38405</v>
      </c>
      <c r="H30" s="21"/>
      <c r="I30" s="8"/>
      <c r="J30" s="22">
        <v>20000</v>
      </c>
      <c r="K30" s="22"/>
      <c r="L30" s="22">
        <v>44209</v>
      </c>
      <c r="M30" s="8">
        <v>4626</v>
      </c>
      <c r="N30" s="24">
        <f t="shared" si="0"/>
        <v>491220</v>
      </c>
    </row>
    <row r="31" spans="1:14" ht="14.25">
      <c r="A31" s="1" t="s">
        <v>26</v>
      </c>
      <c r="B31" s="4">
        <v>68520</v>
      </c>
      <c r="C31" s="5">
        <v>290664</v>
      </c>
      <c r="D31" s="4">
        <v>43309</v>
      </c>
      <c r="E31" s="20">
        <f t="shared" si="1"/>
        <v>402493</v>
      </c>
      <c r="F31" s="7"/>
      <c r="G31" s="9">
        <v>38405</v>
      </c>
      <c r="H31" s="21"/>
      <c r="I31" s="8"/>
      <c r="J31" s="22"/>
      <c r="K31" s="22"/>
      <c r="L31" s="22">
        <v>79874</v>
      </c>
      <c r="M31" s="8">
        <v>2671</v>
      </c>
      <c r="N31" s="24">
        <f t="shared" si="0"/>
        <v>523443</v>
      </c>
    </row>
    <row r="32" spans="1:14" ht="14.25">
      <c r="A32" s="1" t="s">
        <v>27</v>
      </c>
      <c r="B32" s="4">
        <v>108832</v>
      </c>
      <c r="C32" s="5">
        <v>476796</v>
      </c>
      <c r="D32" s="4">
        <v>55780</v>
      </c>
      <c r="E32" s="20">
        <f t="shared" si="1"/>
        <v>641408</v>
      </c>
      <c r="F32" s="7">
        <v>27601</v>
      </c>
      <c r="G32" s="9">
        <v>38405</v>
      </c>
      <c r="H32" s="21">
        <v>141600</v>
      </c>
      <c r="I32" s="8">
        <v>48400</v>
      </c>
      <c r="J32" s="22"/>
      <c r="K32" s="22"/>
      <c r="L32" s="22"/>
      <c r="M32" s="8">
        <v>5594</v>
      </c>
      <c r="N32" s="24">
        <f t="shared" si="0"/>
        <v>903008</v>
      </c>
    </row>
    <row r="33" spans="1:14" ht="14.25">
      <c r="A33" s="1" t="s">
        <v>216</v>
      </c>
      <c r="B33" s="4">
        <f>165913+15000</f>
        <v>180913</v>
      </c>
      <c r="C33" s="5">
        <f>346640+63561</f>
        <v>410201</v>
      </c>
      <c r="D33" s="4">
        <f>79770+22105</f>
        <v>101875</v>
      </c>
      <c r="E33" s="20">
        <f t="shared" si="1"/>
        <v>692989</v>
      </c>
      <c r="F33" s="7">
        <v>43373</v>
      </c>
      <c r="G33" s="9">
        <f>58239+9744</f>
        <v>67983</v>
      </c>
      <c r="H33" s="21">
        <v>94400</v>
      </c>
      <c r="I33" s="8">
        <v>48400</v>
      </c>
      <c r="J33" s="22">
        <v>20000</v>
      </c>
      <c r="K33" s="22"/>
      <c r="L33" s="22">
        <v>85588</v>
      </c>
      <c r="M33" s="8">
        <v>4584</v>
      </c>
      <c r="N33" s="24">
        <f t="shared" si="0"/>
        <v>1057317</v>
      </c>
    </row>
    <row r="34" spans="1:14" ht="14.25">
      <c r="A34" s="1" t="s">
        <v>28</v>
      </c>
      <c r="B34" s="4">
        <v>39030</v>
      </c>
      <c r="C34" s="5">
        <v>166576</v>
      </c>
      <c r="D34" s="4">
        <v>32758</v>
      </c>
      <c r="E34" s="20">
        <f t="shared" si="1"/>
        <v>238364</v>
      </c>
      <c r="F34" s="7"/>
      <c r="G34" s="9">
        <v>19091</v>
      </c>
      <c r="H34" s="21">
        <v>47200</v>
      </c>
      <c r="I34" s="8"/>
      <c r="J34" s="22"/>
      <c r="K34" s="22"/>
      <c r="L34" s="22"/>
      <c r="M34" s="8">
        <v>967</v>
      </c>
      <c r="N34" s="24">
        <f t="shared" si="0"/>
        <v>305622</v>
      </c>
    </row>
    <row r="35" spans="1:14" ht="14.25">
      <c r="A35" s="1" t="s">
        <v>29</v>
      </c>
      <c r="B35" s="4">
        <v>24601</v>
      </c>
      <c r="C35" s="5">
        <v>235364</v>
      </c>
      <c r="D35" s="4">
        <v>28722</v>
      </c>
      <c r="E35" s="20">
        <f t="shared" si="1"/>
        <v>288687</v>
      </c>
      <c r="F35" s="7"/>
      <c r="G35" s="9">
        <v>19091</v>
      </c>
      <c r="H35" s="21">
        <v>47200</v>
      </c>
      <c r="I35" s="8"/>
      <c r="J35" s="22"/>
      <c r="K35" s="22"/>
      <c r="L35" s="22"/>
      <c r="M35" s="8">
        <v>1640</v>
      </c>
      <c r="N35" s="24">
        <f t="shared" si="0"/>
        <v>356618</v>
      </c>
    </row>
    <row r="36" spans="1:14" ht="14.25">
      <c r="A36" s="1" t="s">
        <v>30</v>
      </c>
      <c r="B36" s="4">
        <v>70733</v>
      </c>
      <c r="C36" s="5">
        <v>202654</v>
      </c>
      <c r="D36" s="4">
        <v>43733</v>
      </c>
      <c r="E36" s="20">
        <f t="shared" si="1"/>
        <v>317120</v>
      </c>
      <c r="F36" s="7"/>
      <c r="G36" s="9">
        <v>19506</v>
      </c>
      <c r="H36" s="21"/>
      <c r="I36" s="8"/>
      <c r="J36" s="22">
        <v>20000</v>
      </c>
      <c r="K36" s="22"/>
      <c r="L36" s="22">
        <v>74225</v>
      </c>
      <c r="M36" s="8">
        <v>2397</v>
      </c>
      <c r="N36" s="24">
        <f t="shared" si="0"/>
        <v>433248</v>
      </c>
    </row>
    <row r="37" spans="1:14" ht="14.25">
      <c r="A37" s="1" t="s">
        <v>31</v>
      </c>
      <c r="B37" s="4">
        <v>159771</v>
      </c>
      <c r="C37" s="5">
        <v>315954</v>
      </c>
      <c r="D37" s="4">
        <v>71735</v>
      </c>
      <c r="E37" s="20">
        <f t="shared" si="1"/>
        <v>547460</v>
      </c>
      <c r="F37" s="7"/>
      <c r="G37" s="9">
        <v>58239</v>
      </c>
      <c r="H37" s="21">
        <v>283200</v>
      </c>
      <c r="I37" s="8">
        <v>48400</v>
      </c>
      <c r="J37" s="22">
        <v>20000</v>
      </c>
      <c r="K37" s="22">
        <v>173550</v>
      </c>
      <c r="L37" s="22"/>
      <c r="M37" s="8">
        <v>11398</v>
      </c>
      <c r="N37" s="24">
        <f aca="true" t="shared" si="2" ref="N37:N68">(SUM(B37:M37)-E37)</f>
        <v>1142247</v>
      </c>
    </row>
    <row r="38" spans="1:14" ht="14.25">
      <c r="A38" s="1" t="s">
        <v>32</v>
      </c>
      <c r="B38" s="4">
        <v>90063</v>
      </c>
      <c r="C38" s="5">
        <v>224069</v>
      </c>
      <c r="D38" s="4">
        <v>48122</v>
      </c>
      <c r="E38" s="20">
        <f t="shared" si="1"/>
        <v>362254</v>
      </c>
      <c r="F38" s="7"/>
      <c r="G38" s="9">
        <v>38405</v>
      </c>
      <c r="H38" s="21">
        <v>47200</v>
      </c>
      <c r="I38" s="8"/>
      <c r="J38" s="22">
        <v>20000</v>
      </c>
      <c r="K38" s="22"/>
      <c r="L38" s="22">
        <v>58145</v>
      </c>
      <c r="M38" s="8">
        <v>4605</v>
      </c>
      <c r="N38" s="24">
        <f t="shared" si="2"/>
        <v>530609</v>
      </c>
    </row>
    <row r="39" spans="1:14" ht="14.25">
      <c r="A39" s="1" t="s">
        <v>33</v>
      </c>
      <c r="B39" s="4">
        <v>23057</v>
      </c>
      <c r="C39" s="5">
        <v>174837</v>
      </c>
      <c r="D39" s="4">
        <v>27322</v>
      </c>
      <c r="E39" s="20">
        <f t="shared" si="1"/>
        <v>225216</v>
      </c>
      <c r="F39" s="7"/>
      <c r="G39" s="9">
        <v>19091</v>
      </c>
      <c r="H39" s="21">
        <v>47200</v>
      </c>
      <c r="I39" s="8"/>
      <c r="J39" s="22"/>
      <c r="K39" s="22"/>
      <c r="L39" s="22"/>
      <c r="M39" s="8">
        <v>715</v>
      </c>
      <c r="N39" s="24">
        <f t="shared" si="2"/>
        <v>292222</v>
      </c>
    </row>
    <row r="40" spans="1:14" ht="14.25">
      <c r="A40" s="1" t="s">
        <v>34</v>
      </c>
      <c r="B40" s="4">
        <v>316715</v>
      </c>
      <c r="C40" s="5">
        <v>1205985</v>
      </c>
      <c r="D40" s="4">
        <v>122278</v>
      </c>
      <c r="E40" s="20">
        <f t="shared" si="1"/>
        <v>1644978</v>
      </c>
      <c r="F40" s="7">
        <v>201093</v>
      </c>
      <c r="G40" s="9">
        <v>63117</v>
      </c>
      <c r="H40" s="21">
        <v>283200</v>
      </c>
      <c r="I40" s="8"/>
      <c r="J40" s="22">
        <v>20000</v>
      </c>
      <c r="K40" s="22">
        <v>211144</v>
      </c>
      <c r="L40" s="22"/>
      <c r="M40" s="8">
        <v>22501</v>
      </c>
      <c r="N40" s="24">
        <f t="shared" si="2"/>
        <v>2446033</v>
      </c>
    </row>
    <row r="41" spans="1:14" ht="14.25">
      <c r="A41" s="1" t="s">
        <v>35</v>
      </c>
      <c r="B41" s="4">
        <v>187277</v>
      </c>
      <c r="C41" s="5">
        <v>949037</v>
      </c>
      <c r="D41" s="4">
        <v>83607</v>
      </c>
      <c r="E41" s="20">
        <f t="shared" si="1"/>
        <v>1219921</v>
      </c>
      <c r="F41" s="7">
        <v>67031</v>
      </c>
      <c r="G41" s="9">
        <v>58239</v>
      </c>
      <c r="H41" s="21">
        <v>94400</v>
      </c>
      <c r="I41" s="8">
        <v>96800</v>
      </c>
      <c r="J41" s="22">
        <v>20000</v>
      </c>
      <c r="K41" s="22"/>
      <c r="L41" s="22">
        <v>107327</v>
      </c>
      <c r="M41" s="8">
        <v>5741</v>
      </c>
      <c r="N41" s="24">
        <f t="shared" si="2"/>
        <v>1669459</v>
      </c>
    </row>
    <row r="42" spans="1:14" ht="14.25">
      <c r="A42" s="1" t="s">
        <v>36</v>
      </c>
      <c r="B42" s="4">
        <v>118506</v>
      </c>
      <c r="C42" s="5">
        <v>248852</v>
      </c>
      <c r="D42" s="4">
        <v>57136</v>
      </c>
      <c r="E42" s="20">
        <f t="shared" si="1"/>
        <v>424494</v>
      </c>
      <c r="F42" s="7"/>
      <c r="G42" s="9">
        <v>38486</v>
      </c>
      <c r="H42" s="21">
        <v>330400</v>
      </c>
      <c r="I42" s="8"/>
      <c r="J42" s="22">
        <v>20000</v>
      </c>
      <c r="K42" s="22"/>
      <c r="L42" s="22">
        <v>50689</v>
      </c>
      <c r="M42" s="8">
        <v>6666</v>
      </c>
      <c r="N42" s="24">
        <f t="shared" si="2"/>
        <v>870735</v>
      </c>
    </row>
    <row r="43" spans="1:14" ht="14.25">
      <c r="A43" s="1" t="s">
        <v>37</v>
      </c>
      <c r="B43" s="4">
        <v>65855</v>
      </c>
      <c r="C43" s="5">
        <v>420148</v>
      </c>
      <c r="D43" s="4">
        <v>40498</v>
      </c>
      <c r="E43" s="20">
        <f t="shared" si="1"/>
        <v>526501</v>
      </c>
      <c r="F43" s="7">
        <v>315440</v>
      </c>
      <c r="G43" s="9">
        <v>19506</v>
      </c>
      <c r="H43" s="21">
        <v>47200</v>
      </c>
      <c r="I43" s="8">
        <v>48400</v>
      </c>
      <c r="J43" s="22">
        <v>20000</v>
      </c>
      <c r="K43" s="22"/>
      <c r="L43" s="22">
        <v>65759</v>
      </c>
      <c r="M43" s="8">
        <v>2923</v>
      </c>
      <c r="N43" s="24">
        <f t="shared" si="2"/>
        <v>1045729</v>
      </c>
    </row>
    <row r="44" spans="1:14" ht="14.25">
      <c r="A44" s="1" t="s">
        <v>38</v>
      </c>
      <c r="B44" s="4">
        <v>15000</v>
      </c>
      <c r="C44" s="5">
        <v>43836</v>
      </c>
      <c r="D44" s="4">
        <v>24470</v>
      </c>
      <c r="E44" s="20">
        <f t="shared" si="1"/>
        <v>83306</v>
      </c>
      <c r="F44" s="7"/>
      <c r="G44" s="9">
        <v>9645</v>
      </c>
      <c r="H44" s="21"/>
      <c r="I44" s="8"/>
      <c r="J44" s="22">
        <v>20000</v>
      </c>
      <c r="K44" s="22"/>
      <c r="L44" s="22"/>
      <c r="M44" s="8"/>
      <c r="N44" s="24">
        <f t="shared" si="2"/>
        <v>112951</v>
      </c>
    </row>
    <row r="45" spans="1:14" ht="14.25">
      <c r="A45" s="1" t="s">
        <v>39</v>
      </c>
      <c r="B45" s="4">
        <v>111285</v>
      </c>
      <c r="C45" s="5">
        <v>253906</v>
      </c>
      <c r="D45" s="4">
        <v>57051</v>
      </c>
      <c r="E45" s="20">
        <f t="shared" si="1"/>
        <v>422242</v>
      </c>
      <c r="F45" s="7">
        <v>141948</v>
      </c>
      <c r="G45" s="9">
        <v>38405</v>
      </c>
      <c r="H45" s="21">
        <v>47200</v>
      </c>
      <c r="I45" s="8"/>
      <c r="J45" s="22"/>
      <c r="K45" s="22"/>
      <c r="L45" s="22">
        <v>67633</v>
      </c>
      <c r="M45" s="8">
        <v>8180</v>
      </c>
      <c r="N45" s="24">
        <f t="shared" si="2"/>
        <v>725608</v>
      </c>
    </row>
    <row r="46" spans="1:14" ht="14.25">
      <c r="A46" s="1" t="s">
        <v>40</v>
      </c>
      <c r="B46" s="4">
        <v>140712</v>
      </c>
      <c r="C46" s="5">
        <v>1285734</v>
      </c>
      <c r="D46" s="4">
        <v>63814</v>
      </c>
      <c r="E46" s="20">
        <f t="shared" si="1"/>
        <v>1490260</v>
      </c>
      <c r="F46" s="7">
        <v>27601</v>
      </c>
      <c r="G46" s="9">
        <v>58239</v>
      </c>
      <c r="H46" s="21">
        <v>141600</v>
      </c>
      <c r="I46" s="8">
        <v>96800</v>
      </c>
      <c r="J46" s="22"/>
      <c r="K46" s="22">
        <v>222371</v>
      </c>
      <c r="L46" s="22"/>
      <c r="M46" s="8">
        <v>8370</v>
      </c>
      <c r="N46" s="24">
        <f t="shared" si="2"/>
        <v>2045241</v>
      </c>
    </row>
    <row r="47" spans="1:14" ht="14.25">
      <c r="A47" s="1" t="s">
        <v>41</v>
      </c>
      <c r="B47" s="4">
        <v>46779</v>
      </c>
      <c r="C47" s="5">
        <v>133194</v>
      </c>
      <c r="D47" s="4">
        <v>36078</v>
      </c>
      <c r="E47" s="20">
        <f t="shared" si="1"/>
        <v>216051</v>
      </c>
      <c r="F47" s="7"/>
      <c r="G47" s="9">
        <v>19091</v>
      </c>
      <c r="H47" s="21">
        <v>47200</v>
      </c>
      <c r="I47" s="8"/>
      <c r="J47" s="22">
        <v>20000</v>
      </c>
      <c r="K47" s="22"/>
      <c r="L47" s="22"/>
      <c r="M47" s="8">
        <v>3238</v>
      </c>
      <c r="N47" s="24">
        <f t="shared" si="2"/>
        <v>305580</v>
      </c>
    </row>
    <row r="48" spans="1:14" ht="14.25">
      <c r="A48" s="1" t="s">
        <v>42</v>
      </c>
      <c r="B48" s="4">
        <v>36617</v>
      </c>
      <c r="C48" s="5">
        <v>134542</v>
      </c>
      <c r="D48" s="4">
        <v>30820</v>
      </c>
      <c r="E48" s="20">
        <f t="shared" si="1"/>
        <v>201979</v>
      </c>
      <c r="F48" s="7"/>
      <c r="G48" s="9">
        <v>19091</v>
      </c>
      <c r="H48" s="21">
        <v>47200</v>
      </c>
      <c r="I48" s="8">
        <v>48400</v>
      </c>
      <c r="J48" s="22">
        <v>20000</v>
      </c>
      <c r="K48" s="22"/>
      <c r="L48" s="22"/>
      <c r="M48" s="8">
        <v>2313</v>
      </c>
      <c r="N48" s="24">
        <f t="shared" si="2"/>
        <v>338983</v>
      </c>
    </row>
    <row r="49" spans="1:14" ht="14.25">
      <c r="A49" s="1" t="s">
        <v>43</v>
      </c>
      <c r="B49" s="4">
        <v>67412</v>
      </c>
      <c r="C49" s="5">
        <v>358104</v>
      </c>
      <c r="D49" s="4">
        <v>42769</v>
      </c>
      <c r="E49" s="20">
        <f t="shared" si="1"/>
        <v>468285</v>
      </c>
      <c r="F49" s="7">
        <v>110404</v>
      </c>
      <c r="G49" s="9">
        <v>19506</v>
      </c>
      <c r="H49" s="21">
        <v>47200</v>
      </c>
      <c r="I49" s="8">
        <v>48400</v>
      </c>
      <c r="J49" s="22"/>
      <c r="K49" s="22"/>
      <c r="L49" s="22"/>
      <c r="M49" s="8">
        <v>1682</v>
      </c>
      <c r="N49" s="24">
        <f t="shared" si="2"/>
        <v>695477</v>
      </c>
    </row>
    <row r="50" spans="1:14" ht="14.25">
      <c r="A50" s="1" t="s">
        <v>44</v>
      </c>
      <c r="B50" s="4">
        <v>387818</v>
      </c>
      <c r="C50" s="5">
        <v>1607422</v>
      </c>
      <c r="D50" s="4">
        <v>154425</v>
      </c>
      <c r="E50" s="20">
        <f t="shared" si="1"/>
        <v>2149665</v>
      </c>
      <c r="F50" s="7">
        <v>244466</v>
      </c>
      <c r="G50" s="9">
        <v>68081</v>
      </c>
      <c r="H50" s="21">
        <v>236000</v>
      </c>
      <c r="I50" s="8">
        <v>48400</v>
      </c>
      <c r="J50" s="22"/>
      <c r="K50" s="22"/>
      <c r="L50" s="22"/>
      <c r="M50" s="8">
        <v>8643</v>
      </c>
      <c r="N50" s="24">
        <f t="shared" si="2"/>
        <v>2755255</v>
      </c>
    </row>
    <row r="51" spans="1:14" ht="14.25">
      <c r="A51" s="1" t="s">
        <v>45</v>
      </c>
      <c r="B51" s="4">
        <v>23207</v>
      </c>
      <c r="C51" s="5">
        <v>99136</v>
      </c>
      <c r="D51" s="4">
        <v>27441</v>
      </c>
      <c r="E51" s="20">
        <f t="shared" si="1"/>
        <v>149784</v>
      </c>
      <c r="F51" s="7"/>
      <c r="G51" s="9">
        <v>19091</v>
      </c>
      <c r="H51" s="21"/>
      <c r="I51" s="8"/>
      <c r="J51" s="22"/>
      <c r="K51" s="22"/>
      <c r="L51" s="22"/>
      <c r="M51" s="8">
        <v>946</v>
      </c>
      <c r="N51" s="24">
        <f t="shared" si="2"/>
        <v>169821</v>
      </c>
    </row>
    <row r="52" spans="1:14" ht="14.25">
      <c r="A52" s="1" t="s">
        <v>46</v>
      </c>
      <c r="B52" s="4">
        <v>35236</v>
      </c>
      <c r="C52" s="5">
        <v>191866</v>
      </c>
      <c r="D52" s="4">
        <v>30861</v>
      </c>
      <c r="E52" s="20">
        <f t="shared" si="1"/>
        <v>257963</v>
      </c>
      <c r="F52" s="7"/>
      <c r="G52" s="9">
        <v>19091</v>
      </c>
      <c r="H52" s="21"/>
      <c r="I52" s="8"/>
      <c r="J52" s="22"/>
      <c r="K52" s="22"/>
      <c r="L52" s="22"/>
      <c r="M52" s="8">
        <v>1893</v>
      </c>
      <c r="N52" s="24">
        <f t="shared" si="2"/>
        <v>278947</v>
      </c>
    </row>
    <row r="53" spans="1:14" ht="14.25">
      <c r="A53" s="1" t="s">
        <v>47</v>
      </c>
      <c r="B53" s="4">
        <v>17757</v>
      </c>
      <c r="C53" s="5">
        <v>206702</v>
      </c>
      <c r="D53" s="4">
        <v>25883</v>
      </c>
      <c r="E53" s="20">
        <f t="shared" si="1"/>
        <v>250342</v>
      </c>
      <c r="F53" s="7"/>
      <c r="G53" s="9">
        <v>9645</v>
      </c>
      <c r="H53" s="21"/>
      <c r="I53" s="8"/>
      <c r="J53" s="22"/>
      <c r="K53" s="22"/>
      <c r="L53" s="22"/>
      <c r="M53" s="8"/>
      <c r="N53" s="24">
        <f t="shared" si="2"/>
        <v>259987</v>
      </c>
    </row>
    <row r="54" spans="1:14" ht="14.25">
      <c r="A54" s="1" t="s">
        <v>48</v>
      </c>
      <c r="B54" s="4">
        <v>67941</v>
      </c>
      <c r="C54" s="5">
        <v>377664</v>
      </c>
      <c r="D54" s="4">
        <v>42314</v>
      </c>
      <c r="E54" s="20">
        <f t="shared" si="1"/>
        <v>487919</v>
      </c>
      <c r="F54" s="7"/>
      <c r="G54" s="9">
        <v>38405</v>
      </c>
      <c r="H54" s="21"/>
      <c r="I54" s="8"/>
      <c r="J54" s="22">
        <v>20000</v>
      </c>
      <c r="K54" s="22">
        <v>165256</v>
      </c>
      <c r="L54" s="22"/>
      <c r="M54" s="8">
        <v>4984</v>
      </c>
      <c r="N54" s="24">
        <f t="shared" si="2"/>
        <v>716564</v>
      </c>
    </row>
    <row r="55" spans="1:14" ht="14.25">
      <c r="A55" s="1" t="s">
        <v>49</v>
      </c>
      <c r="B55" s="4">
        <v>83408</v>
      </c>
      <c r="C55" s="5">
        <v>314940</v>
      </c>
      <c r="D55" s="4">
        <v>49279</v>
      </c>
      <c r="E55" s="20">
        <f t="shared" si="1"/>
        <v>447627</v>
      </c>
      <c r="F55" s="7">
        <v>63088</v>
      </c>
      <c r="G55" s="9">
        <v>38405</v>
      </c>
      <c r="H55" s="21"/>
      <c r="I55" s="8"/>
      <c r="J55" s="22"/>
      <c r="K55" s="22"/>
      <c r="L55" s="22"/>
      <c r="M55" s="8">
        <v>2734</v>
      </c>
      <c r="N55" s="24">
        <f t="shared" si="2"/>
        <v>551854</v>
      </c>
    </row>
    <row r="56" spans="1:14" ht="14.25">
      <c r="A56" s="1" t="s">
        <v>50</v>
      </c>
      <c r="B56" s="4">
        <v>38404</v>
      </c>
      <c r="C56" s="5">
        <v>24952</v>
      </c>
      <c r="D56" s="4">
        <v>32325</v>
      </c>
      <c r="E56" s="20">
        <f t="shared" si="1"/>
        <v>95681</v>
      </c>
      <c r="F56" s="7"/>
      <c r="G56" s="9">
        <v>19091</v>
      </c>
      <c r="H56" s="21">
        <v>94400</v>
      </c>
      <c r="I56" s="8">
        <v>96800</v>
      </c>
      <c r="J56" s="22">
        <v>20000</v>
      </c>
      <c r="K56" s="22"/>
      <c r="L56" s="22"/>
      <c r="M56" s="8">
        <v>3869</v>
      </c>
      <c r="N56" s="24">
        <f t="shared" si="2"/>
        <v>329841</v>
      </c>
    </row>
    <row r="57" spans="1:14" ht="14.25">
      <c r="A57" s="1" t="s">
        <v>51</v>
      </c>
      <c r="B57" s="4">
        <v>29002</v>
      </c>
      <c r="C57" s="5">
        <v>72160</v>
      </c>
      <c r="D57" s="4">
        <v>30981</v>
      </c>
      <c r="E57" s="20">
        <f t="shared" si="1"/>
        <v>132143</v>
      </c>
      <c r="F57" s="7"/>
      <c r="G57" s="9">
        <v>19091</v>
      </c>
      <c r="H57" s="21"/>
      <c r="I57" s="8"/>
      <c r="J57" s="22"/>
      <c r="K57" s="22"/>
      <c r="L57" s="22"/>
      <c r="M57" s="8">
        <v>1178</v>
      </c>
      <c r="N57" s="24">
        <f t="shared" si="2"/>
        <v>152412</v>
      </c>
    </row>
    <row r="58" spans="1:14" ht="14.25">
      <c r="A58" s="1" t="s">
        <v>52</v>
      </c>
      <c r="B58" s="4">
        <v>92346</v>
      </c>
      <c r="C58" s="5">
        <v>261157</v>
      </c>
      <c r="D58" s="4">
        <v>49824</v>
      </c>
      <c r="E58" s="20">
        <f t="shared" si="1"/>
        <v>403327</v>
      </c>
      <c r="F58" s="7"/>
      <c r="G58" s="9">
        <v>38405</v>
      </c>
      <c r="H58" s="21"/>
      <c r="I58" s="8"/>
      <c r="J58" s="22"/>
      <c r="K58" s="22"/>
      <c r="L58" s="22"/>
      <c r="M58" s="8">
        <v>3785</v>
      </c>
      <c r="N58" s="24">
        <f t="shared" si="2"/>
        <v>445517</v>
      </c>
    </row>
    <row r="59" spans="1:14" ht="14.25">
      <c r="A59" s="1" t="s">
        <v>53</v>
      </c>
      <c r="B59" s="4">
        <v>81919</v>
      </c>
      <c r="C59" s="5">
        <v>328770</v>
      </c>
      <c r="D59" s="4">
        <v>47455</v>
      </c>
      <c r="E59" s="20">
        <f t="shared" si="1"/>
        <v>458144</v>
      </c>
      <c r="F59" s="7"/>
      <c r="G59" s="9">
        <v>38406</v>
      </c>
      <c r="H59" s="21">
        <v>47200</v>
      </c>
      <c r="I59" s="8">
        <v>48400</v>
      </c>
      <c r="J59" s="22">
        <v>20000</v>
      </c>
      <c r="K59" s="22"/>
      <c r="L59" s="22"/>
      <c r="M59" s="8">
        <v>4332</v>
      </c>
      <c r="N59" s="24">
        <f t="shared" si="2"/>
        <v>616482</v>
      </c>
    </row>
    <row r="60" spans="1:14" ht="14.25">
      <c r="A60" s="1" t="s">
        <v>54</v>
      </c>
      <c r="B60" s="4">
        <v>24962</v>
      </c>
      <c r="C60" s="5">
        <v>114310</v>
      </c>
      <c r="D60" s="4">
        <v>28339</v>
      </c>
      <c r="E60" s="20">
        <f t="shared" si="1"/>
        <v>167611</v>
      </c>
      <c r="F60" s="7"/>
      <c r="G60" s="9">
        <v>19091</v>
      </c>
      <c r="H60" s="21"/>
      <c r="I60" s="8"/>
      <c r="J60" s="22"/>
      <c r="K60" s="22"/>
      <c r="L60" s="22"/>
      <c r="M60" s="8">
        <v>631</v>
      </c>
      <c r="N60" s="24">
        <f t="shared" si="2"/>
        <v>187333</v>
      </c>
    </row>
    <row r="61" spans="1:14" ht="14.25">
      <c r="A61" s="1" t="s">
        <v>55</v>
      </c>
      <c r="B61" s="4">
        <v>1392373</v>
      </c>
      <c r="C61" s="5">
        <v>4466118</v>
      </c>
      <c r="D61" s="4">
        <v>523078</v>
      </c>
      <c r="E61" s="20">
        <f t="shared" si="1"/>
        <v>6381569</v>
      </c>
      <c r="F61" s="7">
        <v>244466</v>
      </c>
      <c r="G61" s="9">
        <v>88632</v>
      </c>
      <c r="H61" s="21">
        <v>1227200</v>
      </c>
      <c r="I61" s="8">
        <v>290400</v>
      </c>
      <c r="J61" s="22">
        <v>20000</v>
      </c>
      <c r="K61" s="22">
        <v>889727</v>
      </c>
      <c r="L61" s="22"/>
      <c r="M61" s="8">
        <v>65422</v>
      </c>
      <c r="N61" s="24">
        <f t="shared" si="2"/>
        <v>9207416</v>
      </c>
    </row>
    <row r="62" spans="1:14" ht="14.25">
      <c r="A62" s="1" t="s">
        <v>56</v>
      </c>
      <c r="B62" s="4">
        <v>81552</v>
      </c>
      <c r="C62" s="5">
        <v>229630</v>
      </c>
      <c r="D62" s="4">
        <v>46717</v>
      </c>
      <c r="E62" s="20">
        <f t="shared" si="1"/>
        <v>357899</v>
      </c>
      <c r="F62" s="7"/>
      <c r="G62" s="9">
        <v>38405</v>
      </c>
      <c r="H62" s="21">
        <v>47200</v>
      </c>
      <c r="I62" s="8"/>
      <c r="J62" s="22"/>
      <c r="K62" s="22">
        <v>330464</v>
      </c>
      <c r="L62" s="22"/>
      <c r="M62" s="8">
        <v>5426</v>
      </c>
      <c r="N62" s="24">
        <f t="shared" si="2"/>
        <v>779394</v>
      </c>
    </row>
    <row r="63" spans="1:14" ht="14.25">
      <c r="A63" s="1" t="s">
        <v>57</v>
      </c>
      <c r="B63" s="4">
        <v>221390</v>
      </c>
      <c r="C63" s="5">
        <v>115320</v>
      </c>
      <c r="D63" s="4">
        <v>86799</v>
      </c>
      <c r="E63" s="20">
        <f t="shared" si="1"/>
        <v>423509</v>
      </c>
      <c r="F63" s="7"/>
      <c r="G63" s="9">
        <v>58239</v>
      </c>
      <c r="H63" s="21">
        <v>188800</v>
      </c>
      <c r="I63" s="8"/>
      <c r="J63" s="22">
        <v>20000</v>
      </c>
      <c r="K63" s="22"/>
      <c r="L63" s="22">
        <v>68420</v>
      </c>
      <c r="M63" s="8">
        <v>10914</v>
      </c>
      <c r="N63" s="24">
        <f t="shared" si="2"/>
        <v>769882</v>
      </c>
    </row>
    <row r="64" spans="1:14" ht="14.25">
      <c r="A64" s="1" t="s">
        <v>58</v>
      </c>
      <c r="B64" s="4">
        <v>86905</v>
      </c>
      <c r="C64" s="5">
        <v>134204</v>
      </c>
      <c r="D64" s="4">
        <v>58168</v>
      </c>
      <c r="E64" s="20">
        <f t="shared" si="1"/>
        <v>279277</v>
      </c>
      <c r="F64" s="7"/>
      <c r="G64" s="9">
        <v>38405</v>
      </c>
      <c r="H64" s="21"/>
      <c r="I64" s="8"/>
      <c r="J64" s="22"/>
      <c r="K64" s="22"/>
      <c r="L64" s="22"/>
      <c r="M64" s="8">
        <v>400</v>
      </c>
      <c r="N64" s="24">
        <f t="shared" si="2"/>
        <v>318082</v>
      </c>
    </row>
    <row r="65" spans="1:14" ht="14.25">
      <c r="A65" s="1" t="s">
        <v>59</v>
      </c>
      <c r="B65" s="4">
        <v>28892</v>
      </c>
      <c r="C65" s="5">
        <v>104532</v>
      </c>
      <c r="D65" s="4">
        <v>30244</v>
      </c>
      <c r="E65" s="20">
        <f t="shared" si="1"/>
        <v>163668</v>
      </c>
      <c r="F65" s="7"/>
      <c r="G65" s="9">
        <v>19091</v>
      </c>
      <c r="H65" s="21"/>
      <c r="I65" s="8"/>
      <c r="J65" s="22"/>
      <c r="K65" s="22"/>
      <c r="L65" s="22"/>
      <c r="M65" s="8">
        <v>1914</v>
      </c>
      <c r="N65" s="24">
        <f t="shared" si="2"/>
        <v>184673</v>
      </c>
    </row>
    <row r="66" spans="1:14" ht="14.25">
      <c r="A66" s="1" t="s">
        <v>60</v>
      </c>
      <c r="B66" s="4">
        <v>216583</v>
      </c>
      <c r="C66" s="5">
        <v>661407</v>
      </c>
      <c r="D66" s="4">
        <v>96981</v>
      </c>
      <c r="E66" s="20">
        <f t="shared" si="1"/>
        <v>974971</v>
      </c>
      <c r="F66" s="7">
        <v>86746</v>
      </c>
      <c r="G66" s="9">
        <v>58239</v>
      </c>
      <c r="H66" s="21">
        <v>188800</v>
      </c>
      <c r="I66" s="8">
        <v>48400</v>
      </c>
      <c r="J66" s="22">
        <v>20000</v>
      </c>
      <c r="K66" s="22">
        <v>282683</v>
      </c>
      <c r="L66" s="22"/>
      <c r="M66" s="8">
        <v>12428</v>
      </c>
      <c r="N66" s="24">
        <f t="shared" si="2"/>
        <v>1672267</v>
      </c>
    </row>
    <row r="67" spans="1:14" ht="14.25">
      <c r="A67" s="1" t="s">
        <v>61</v>
      </c>
      <c r="B67" s="4">
        <v>21584</v>
      </c>
      <c r="C67" s="5">
        <v>137914</v>
      </c>
      <c r="D67" s="4">
        <v>27018</v>
      </c>
      <c r="E67" s="20">
        <f t="shared" si="1"/>
        <v>186516</v>
      </c>
      <c r="F67" s="7"/>
      <c r="G67" s="9">
        <v>19091</v>
      </c>
      <c r="H67" s="21"/>
      <c r="I67" s="8"/>
      <c r="J67" s="22"/>
      <c r="K67" s="22"/>
      <c r="L67" s="22">
        <v>49924</v>
      </c>
      <c r="M67" s="8">
        <v>210</v>
      </c>
      <c r="N67" s="24">
        <f t="shared" si="2"/>
        <v>255741</v>
      </c>
    </row>
    <row r="68" spans="1:14" ht="14.25">
      <c r="A68" s="1" t="s">
        <v>62</v>
      </c>
      <c r="B68" s="4">
        <v>15000</v>
      </c>
      <c r="C68" s="5">
        <v>62382</v>
      </c>
      <c r="D68" s="4">
        <v>23910</v>
      </c>
      <c r="E68" s="20">
        <f t="shared" si="1"/>
        <v>101292</v>
      </c>
      <c r="F68" s="7"/>
      <c r="G68" s="9">
        <v>19091</v>
      </c>
      <c r="H68" s="21"/>
      <c r="I68" s="8"/>
      <c r="J68" s="22">
        <v>20000</v>
      </c>
      <c r="K68" s="22"/>
      <c r="L68" s="22"/>
      <c r="M68" s="8">
        <v>1094</v>
      </c>
      <c r="N68" s="24">
        <f t="shared" si="2"/>
        <v>141477</v>
      </c>
    </row>
    <row r="69" spans="1:14" ht="14.25">
      <c r="A69" s="1" t="s">
        <v>63</v>
      </c>
      <c r="B69" s="4">
        <v>56076</v>
      </c>
      <c r="C69" s="5">
        <v>265877</v>
      </c>
      <c r="D69" s="4">
        <v>38268</v>
      </c>
      <c r="E69" s="20">
        <f t="shared" si="1"/>
        <v>360221</v>
      </c>
      <c r="F69" s="7"/>
      <c r="G69" s="9">
        <v>19506</v>
      </c>
      <c r="H69" s="21">
        <v>47200</v>
      </c>
      <c r="I69" s="8">
        <v>48400</v>
      </c>
      <c r="J69" s="22"/>
      <c r="K69" s="22"/>
      <c r="L69" s="22"/>
      <c r="M69" s="8">
        <v>4122</v>
      </c>
      <c r="N69" s="24">
        <f aca="true" t="shared" si="3" ref="N69:N100">(SUM(B69:M69)-E69)</f>
        <v>479449</v>
      </c>
    </row>
    <row r="70" spans="1:14" ht="14.25">
      <c r="A70" s="1" t="s">
        <v>64</v>
      </c>
      <c r="B70" s="4">
        <v>92236</v>
      </c>
      <c r="C70" s="5">
        <v>279538</v>
      </c>
      <c r="D70" s="4">
        <v>50948</v>
      </c>
      <c r="E70" s="20">
        <f aca="true" t="shared" si="4" ref="E70:E133">SUM(B70:D70)</f>
        <v>422722</v>
      </c>
      <c r="F70" s="7"/>
      <c r="G70" s="9">
        <v>38405</v>
      </c>
      <c r="H70" s="21">
        <v>141600</v>
      </c>
      <c r="I70" s="8"/>
      <c r="J70" s="22">
        <v>20000</v>
      </c>
      <c r="K70" s="22"/>
      <c r="L70" s="22">
        <v>67997</v>
      </c>
      <c r="M70" s="8">
        <v>2860</v>
      </c>
      <c r="N70" s="24">
        <f t="shared" si="3"/>
        <v>693584</v>
      </c>
    </row>
    <row r="71" spans="1:14" ht="14.25">
      <c r="A71" s="1" t="s">
        <v>65</v>
      </c>
      <c r="B71" s="4">
        <v>82551</v>
      </c>
      <c r="C71" s="5">
        <v>423520</v>
      </c>
      <c r="D71" s="4">
        <v>47173</v>
      </c>
      <c r="E71" s="20">
        <f t="shared" si="4"/>
        <v>553244</v>
      </c>
      <c r="F71" s="7"/>
      <c r="G71" s="9">
        <v>23966</v>
      </c>
      <c r="H71" s="21"/>
      <c r="I71" s="8"/>
      <c r="J71" s="22"/>
      <c r="K71" s="22"/>
      <c r="L71" s="22"/>
      <c r="M71" s="8">
        <v>2355</v>
      </c>
      <c r="N71" s="24">
        <f t="shared" si="3"/>
        <v>579565</v>
      </c>
    </row>
    <row r="72" spans="1:14" ht="14.25">
      <c r="A72" s="1" t="s">
        <v>66</v>
      </c>
      <c r="B72" s="4">
        <v>131429</v>
      </c>
      <c r="C72" s="5">
        <v>371592</v>
      </c>
      <c r="D72" s="4">
        <v>63610</v>
      </c>
      <c r="E72" s="20">
        <f t="shared" si="4"/>
        <v>566631</v>
      </c>
      <c r="F72" s="7"/>
      <c r="G72" s="9">
        <v>38486</v>
      </c>
      <c r="H72" s="21"/>
      <c r="I72" s="8"/>
      <c r="J72" s="22">
        <v>20000</v>
      </c>
      <c r="K72" s="22">
        <v>417419</v>
      </c>
      <c r="L72" s="22"/>
      <c r="M72" s="8">
        <v>9589</v>
      </c>
      <c r="N72" s="24">
        <f t="shared" si="3"/>
        <v>1052125</v>
      </c>
    </row>
    <row r="73" spans="1:14" ht="14.25">
      <c r="A73" s="1" t="s">
        <v>67</v>
      </c>
      <c r="B73" s="4">
        <v>146570</v>
      </c>
      <c r="C73" s="5">
        <v>574584</v>
      </c>
      <c r="D73" s="4">
        <v>69993</v>
      </c>
      <c r="E73" s="20">
        <f t="shared" si="4"/>
        <v>791147</v>
      </c>
      <c r="F73" s="7">
        <v>82803</v>
      </c>
      <c r="G73" s="9">
        <v>58239</v>
      </c>
      <c r="H73" s="21">
        <v>47200</v>
      </c>
      <c r="I73" s="8"/>
      <c r="J73" s="22">
        <v>20000</v>
      </c>
      <c r="K73" s="22"/>
      <c r="L73" s="22"/>
      <c r="M73" s="8">
        <v>9337</v>
      </c>
      <c r="N73" s="24">
        <f t="shared" si="3"/>
        <v>1008726</v>
      </c>
    </row>
    <row r="74" spans="1:14" ht="14.25">
      <c r="A74" s="1" t="s">
        <v>68</v>
      </c>
      <c r="B74" s="4">
        <v>152983</v>
      </c>
      <c r="C74" s="5">
        <v>544578</v>
      </c>
      <c r="D74" s="4">
        <v>70130</v>
      </c>
      <c r="E74" s="20">
        <f t="shared" si="4"/>
        <v>767691</v>
      </c>
      <c r="F74" s="7"/>
      <c r="G74" s="9">
        <v>38486</v>
      </c>
      <c r="H74" s="21">
        <v>141600</v>
      </c>
      <c r="I74" s="8">
        <v>145200</v>
      </c>
      <c r="J74" s="22">
        <v>20000</v>
      </c>
      <c r="K74" s="22">
        <v>228703</v>
      </c>
      <c r="L74" s="22"/>
      <c r="M74" s="8">
        <v>6098</v>
      </c>
      <c r="N74" s="24">
        <f t="shared" si="3"/>
        <v>1347778</v>
      </c>
    </row>
    <row r="75" spans="1:14" ht="14.25">
      <c r="A75" s="1" t="s">
        <v>69</v>
      </c>
      <c r="B75" s="4">
        <v>58131</v>
      </c>
      <c r="C75" s="5">
        <v>179219</v>
      </c>
      <c r="D75" s="4">
        <v>39246</v>
      </c>
      <c r="E75" s="20">
        <f t="shared" si="4"/>
        <v>276596</v>
      </c>
      <c r="F75" s="7"/>
      <c r="G75" s="9">
        <v>19506</v>
      </c>
      <c r="H75" s="21">
        <v>47200</v>
      </c>
      <c r="I75" s="8"/>
      <c r="J75" s="22"/>
      <c r="K75" s="22"/>
      <c r="L75" s="22">
        <v>70220</v>
      </c>
      <c r="M75" s="8">
        <v>1640</v>
      </c>
      <c r="N75" s="24">
        <f t="shared" si="3"/>
        <v>415162</v>
      </c>
    </row>
    <row r="76" spans="1:14" ht="14.25">
      <c r="A76" s="1" t="s">
        <v>70</v>
      </c>
      <c r="B76" s="4">
        <v>102392</v>
      </c>
      <c r="C76" s="5">
        <v>336520</v>
      </c>
      <c r="D76" s="4">
        <v>53419</v>
      </c>
      <c r="E76" s="20">
        <f t="shared" si="4"/>
        <v>492331</v>
      </c>
      <c r="F76" s="7"/>
      <c r="G76" s="9">
        <v>38486</v>
      </c>
      <c r="H76" s="21"/>
      <c r="I76" s="8"/>
      <c r="J76" s="22"/>
      <c r="K76" s="22"/>
      <c r="L76" s="22">
        <v>74809</v>
      </c>
      <c r="M76" s="8">
        <v>4017</v>
      </c>
      <c r="N76" s="24">
        <f t="shared" si="3"/>
        <v>609643</v>
      </c>
    </row>
    <row r="77" spans="1:14" ht="14.25">
      <c r="A77" s="1" t="s">
        <v>71</v>
      </c>
      <c r="B77" s="4">
        <v>55834</v>
      </c>
      <c r="C77" s="5">
        <v>165562</v>
      </c>
      <c r="D77" s="4">
        <v>40199</v>
      </c>
      <c r="E77" s="20">
        <f t="shared" si="4"/>
        <v>261595</v>
      </c>
      <c r="F77" s="7"/>
      <c r="G77" s="9">
        <v>19506</v>
      </c>
      <c r="H77" s="21">
        <v>47200</v>
      </c>
      <c r="I77" s="8"/>
      <c r="J77" s="22">
        <v>20000</v>
      </c>
      <c r="K77" s="22"/>
      <c r="L77" s="22"/>
      <c r="M77" s="8">
        <v>1598</v>
      </c>
      <c r="N77" s="24">
        <f t="shared" si="3"/>
        <v>349899</v>
      </c>
    </row>
    <row r="78" spans="1:14" ht="14.25">
      <c r="A78" s="1" t="s">
        <v>72</v>
      </c>
      <c r="B78" s="4">
        <v>506060</v>
      </c>
      <c r="C78" s="5">
        <v>2473346</v>
      </c>
      <c r="D78" s="4">
        <v>196018</v>
      </c>
      <c r="E78" s="20">
        <f t="shared" si="4"/>
        <v>3175424</v>
      </c>
      <c r="F78" s="7">
        <v>106461</v>
      </c>
      <c r="G78" s="9">
        <v>68081</v>
      </c>
      <c r="H78" s="21">
        <v>47200</v>
      </c>
      <c r="I78" s="8"/>
      <c r="J78" s="22">
        <v>20000</v>
      </c>
      <c r="K78" s="22"/>
      <c r="L78" s="22"/>
      <c r="M78" s="8">
        <v>22796</v>
      </c>
      <c r="N78" s="24">
        <f t="shared" si="3"/>
        <v>3439962</v>
      </c>
    </row>
    <row r="79" spans="1:14" ht="14.25">
      <c r="A79" s="1" t="s">
        <v>73</v>
      </c>
      <c r="B79" s="4">
        <v>148562</v>
      </c>
      <c r="C79" s="5">
        <v>398230</v>
      </c>
      <c r="D79" s="4">
        <v>65428</v>
      </c>
      <c r="E79" s="20">
        <f t="shared" si="4"/>
        <v>612220</v>
      </c>
      <c r="F79" s="7"/>
      <c r="G79" s="9">
        <v>58239</v>
      </c>
      <c r="H79" s="21">
        <v>141600</v>
      </c>
      <c r="I79" s="8">
        <v>145200</v>
      </c>
      <c r="J79" s="22">
        <v>20000</v>
      </c>
      <c r="K79" s="22"/>
      <c r="L79" s="22"/>
      <c r="M79" s="8">
        <v>3953</v>
      </c>
      <c r="N79" s="24">
        <f t="shared" si="3"/>
        <v>981212</v>
      </c>
    </row>
    <row r="80" spans="1:14" ht="14.25">
      <c r="A80" s="1" t="s">
        <v>74</v>
      </c>
      <c r="B80" s="4">
        <v>24115</v>
      </c>
      <c r="C80" s="5">
        <v>213277</v>
      </c>
      <c r="D80" s="4">
        <v>28079</v>
      </c>
      <c r="E80" s="20">
        <f t="shared" si="4"/>
        <v>265471</v>
      </c>
      <c r="F80" s="7"/>
      <c r="G80" s="9">
        <v>19091</v>
      </c>
      <c r="H80" s="21">
        <v>47200</v>
      </c>
      <c r="I80" s="8"/>
      <c r="J80" s="22"/>
      <c r="K80" s="22"/>
      <c r="L80" s="22"/>
      <c r="M80" s="8"/>
      <c r="N80" s="24">
        <f t="shared" si="3"/>
        <v>331762</v>
      </c>
    </row>
    <row r="81" spans="1:14" ht="14.25">
      <c r="A81" s="1" t="s">
        <v>75</v>
      </c>
      <c r="B81" s="4">
        <v>102403</v>
      </c>
      <c r="C81" s="5">
        <v>297408</v>
      </c>
      <c r="D81" s="4">
        <v>54882</v>
      </c>
      <c r="E81" s="20">
        <f t="shared" si="4"/>
        <v>454693</v>
      </c>
      <c r="F81" s="7"/>
      <c r="G81" s="9">
        <v>38486</v>
      </c>
      <c r="H81" s="21">
        <v>141600</v>
      </c>
      <c r="I81" s="8">
        <v>48400</v>
      </c>
      <c r="J81" s="22">
        <v>20000</v>
      </c>
      <c r="K81" s="22"/>
      <c r="L81" s="22">
        <v>86474</v>
      </c>
      <c r="M81" s="8">
        <v>5951</v>
      </c>
      <c r="N81" s="24">
        <f t="shared" si="3"/>
        <v>795604</v>
      </c>
    </row>
    <row r="82" spans="1:14" ht="14.25">
      <c r="A82" s="1" t="s">
        <v>76</v>
      </c>
      <c r="B82" s="4">
        <v>83165</v>
      </c>
      <c r="C82" s="5">
        <v>638487</v>
      </c>
      <c r="D82" s="4">
        <v>47438</v>
      </c>
      <c r="E82" s="20">
        <f t="shared" si="4"/>
        <v>769090</v>
      </c>
      <c r="F82" s="7"/>
      <c r="G82" s="9">
        <v>38405</v>
      </c>
      <c r="H82" s="21">
        <v>188800</v>
      </c>
      <c r="I82" s="8">
        <v>48400</v>
      </c>
      <c r="J82" s="22"/>
      <c r="K82" s="22"/>
      <c r="L82" s="22"/>
      <c r="M82" s="8">
        <v>7823</v>
      </c>
      <c r="N82" s="24">
        <f t="shared" si="3"/>
        <v>1052518</v>
      </c>
    </row>
    <row r="83" spans="1:14" ht="14.25">
      <c r="A83" s="1" t="s">
        <v>77</v>
      </c>
      <c r="B83" s="4">
        <v>35620</v>
      </c>
      <c r="C83" s="5">
        <v>137914</v>
      </c>
      <c r="D83" s="4">
        <v>32018</v>
      </c>
      <c r="E83" s="20">
        <f t="shared" si="4"/>
        <v>205552</v>
      </c>
      <c r="F83" s="7"/>
      <c r="G83" s="9">
        <v>19091</v>
      </c>
      <c r="H83" s="21">
        <v>47200</v>
      </c>
      <c r="I83" s="8"/>
      <c r="J83" s="22"/>
      <c r="K83" s="22"/>
      <c r="L83" s="22"/>
      <c r="M83" s="8">
        <v>1157</v>
      </c>
      <c r="N83" s="24">
        <f t="shared" si="3"/>
        <v>273000</v>
      </c>
    </row>
    <row r="84" spans="1:14" ht="14.25">
      <c r="A84" s="1" t="s">
        <v>78</v>
      </c>
      <c r="B84" s="4">
        <v>254083</v>
      </c>
      <c r="C84" s="5">
        <v>1140231</v>
      </c>
      <c r="D84" s="4">
        <v>104949</v>
      </c>
      <c r="E84" s="20">
        <f t="shared" si="4"/>
        <v>1499263</v>
      </c>
      <c r="F84" s="7"/>
      <c r="G84" s="9">
        <v>58239</v>
      </c>
      <c r="H84" s="21">
        <v>47200</v>
      </c>
      <c r="I84" s="8"/>
      <c r="J84" s="22">
        <v>20000</v>
      </c>
      <c r="K84" s="22">
        <v>693545</v>
      </c>
      <c r="L84" s="22"/>
      <c r="M84" s="8">
        <v>13366</v>
      </c>
      <c r="N84" s="24">
        <f t="shared" si="3"/>
        <v>2331613</v>
      </c>
    </row>
    <row r="85" spans="1:14" ht="14.25">
      <c r="A85" s="1" t="s">
        <v>79</v>
      </c>
      <c r="B85" s="4">
        <v>73346</v>
      </c>
      <c r="C85" s="5">
        <v>319495</v>
      </c>
      <c r="D85" s="4">
        <v>45451</v>
      </c>
      <c r="E85" s="20">
        <f t="shared" si="4"/>
        <v>438292</v>
      </c>
      <c r="F85" s="7"/>
      <c r="G85" s="9">
        <v>38405</v>
      </c>
      <c r="H85" s="21">
        <v>141600</v>
      </c>
      <c r="I85" s="8"/>
      <c r="J85" s="22"/>
      <c r="K85" s="22"/>
      <c r="L85" s="22"/>
      <c r="M85" s="8">
        <v>5846</v>
      </c>
      <c r="N85" s="24">
        <f t="shared" si="3"/>
        <v>624143</v>
      </c>
    </row>
    <row r="86" spans="1:14" ht="14.25">
      <c r="A86" s="1" t="s">
        <v>80</v>
      </c>
      <c r="B86" s="4">
        <v>25249</v>
      </c>
      <c r="C86" s="5">
        <v>159156</v>
      </c>
      <c r="D86" s="4">
        <v>28629</v>
      </c>
      <c r="E86" s="20">
        <f t="shared" si="4"/>
        <v>213034</v>
      </c>
      <c r="F86" s="7"/>
      <c r="G86" s="9">
        <v>19091</v>
      </c>
      <c r="H86" s="21"/>
      <c r="I86" s="8"/>
      <c r="J86" s="22">
        <v>20000</v>
      </c>
      <c r="K86" s="22"/>
      <c r="L86" s="22"/>
      <c r="M86" s="8">
        <v>1157</v>
      </c>
      <c r="N86" s="24">
        <f t="shared" si="3"/>
        <v>253282</v>
      </c>
    </row>
    <row r="87" spans="1:14" ht="14.25">
      <c r="A87" s="1" t="s">
        <v>81</v>
      </c>
      <c r="B87" s="4">
        <v>238456</v>
      </c>
      <c r="C87" s="5">
        <v>811634</v>
      </c>
      <c r="D87" s="4">
        <v>100433</v>
      </c>
      <c r="E87" s="20">
        <f t="shared" si="4"/>
        <v>1150523</v>
      </c>
      <c r="F87" s="7">
        <v>19715</v>
      </c>
      <c r="G87" s="9">
        <v>58239</v>
      </c>
      <c r="H87" s="21"/>
      <c r="I87" s="8"/>
      <c r="J87" s="22"/>
      <c r="K87" s="22"/>
      <c r="L87" s="22"/>
      <c r="M87" s="8">
        <v>10662</v>
      </c>
      <c r="N87" s="24">
        <f t="shared" si="3"/>
        <v>1239139</v>
      </c>
    </row>
    <row r="88" spans="1:14" ht="14.25">
      <c r="A88" s="1" t="s">
        <v>82</v>
      </c>
      <c r="B88" s="4">
        <v>71734</v>
      </c>
      <c r="C88" s="5">
        <v>269591</v>
      </c>
      <c r="D88" s="4">
        <v>43438</v>
      </c>
      <c r="E88" s="20">
        <f t="shared" si="4"/>
        <v>384763</v>
      </c>
      <c r="F88" s="7">
        <v>63088</v>
      </c>
      <c r="G88" s="9">
        <v>38405</v>
      </c>
      <c r="H88" s="21">
        <v>141600</v>
      </c>
      <c r="I88" s="8">
        <v>48400</v>
      </c>
      <c r="J88" s="22">
        <v>20000</v>
      </c>
      <c r="K88" s="22"/>
      <c r="L88" s="22">
        <v>50179</v>
      </c>
      <c r="M88" s="8">
        <v>4900</v>
      </c>
      <c r="N88" s="24">
        <f t="shared" si="3"/>
        <v>751335</v>
      </c>
    </row>
    <row r="89" spans="1:14" ht="14.25">
      <c r="A89" s="1" t="s">
        <v>83</v>
      </c>
      <c r="B89" s="4">
        <v>15000</v>
      </c>
      <c r="C89" s="5">
        <v>53614</v>
      </c>
      <c r="D89" s="4">
        <v>24060</v>
      </c>
      <c r="E89" s="20">
        <f t="shared" si="4"/>
        <v>92674</v>
      </c>
      <c r="F89" s="7"/>
      <c r="G89" s="9">
        <v>19091</v>
      </c>
      <c r="H89" s="21"/>
      <c r="I89" s="8"/>
      <c r="J89" s="22">
        <v>20000</v>
      </c>
      <c r="K89" s="22"/>
      <c r="L89" s="22"/>
      <c r="M89" s="8"/>
      <c r="N89" s="24">
        <f t="shared" si="3"/>
        <v>131765</v>
      </c>
    </row>
    <row r="90" spans="1:14" ht="14.25">
      <c r="A90" s="1" t="s">
        <v>84</v>
      </c>
      <c r="B90" s="4">
        <v>3444176</v>
      </c>
      <c r="C90" s="5">
        <v>10475529</v>
      </c>
      <c r="D90" s="4">
        <v>1197366</v>
      </c>
      <c r="E90" s="20">
        <f t="shared" si="4"/>
        <v>15117071</v>
      </c>
      <c r="F90" s="7">
        <v>2669411</v>
      </c>
      <c r="G90" s="9">
        <v>148284</v>
      </c>
      <c r="H90" s="21">
        <v>849600</v>
      </c>
      <c r="I90" s="8">
        <v>193600</v>
      </c>
      <c r="J90" s="22">
        <v>20000</v>
      </c>
      <c r="K90" s="22">
        <v>3042841</v>
      </c>
      <c r="L90" s="22"/>
      <c r="M90" s="8">
        <v>143082</v>
      </c>
      <c r="N90" s="24">
        <f t="shared" si="3"/>
        <v>22183889</v>
      </c>
    </row>
    <row r="91" spans="1:14" ht="14.25">
      <c r="A91" s="1" t="s">
        <v>197</v>
      </c>
      <c r="B91" s="4">
        <v>16342</v>
      </c>
      <c r="C91" s="5">
        <v>59010</v>
      </c>
      <c r="D91" s="4">
        <v>25071</v>
      </c>
      <c r="E91" s="20">
        <f t="shared" si="4"/>
        <v>100423</v>
      </c>
      <c r="F91" s="7"/>
      <c r="G91" s="9">
        <v>19091</v>
      </c>
      <c r="H91" s="21">
        <v>47200</v>
      </c>
      <c r="I91" s="8"/>
      <c r="J91" s="22"/>
      <c r="K91" s="22"/>
      <c r="L91" s="22"/>
      <c r="M91" s="8">
        <v>484</v>
      </c>
      <c r="N91" s="24">
        <f t="shared" si="3"/>
        <v>167198</v>
      </c>
    </row>
    <row r="92" spans="1:14" ht="14.25">
      <c r="A92" s="1" t="s">
        <v>85</v>
      </c>
      <c r="B92" s="4">
        <v>289006</v>
      </c>
      <c r="C92" s="5">
        <v>1046994</v>
      </c>
      <c r="D92" s="4">
        <v>120760</v>
      </c>
      <c r="E92" s="20">
        <f t="shared" si="4"/>
        <v>1456760</v>
      </c>
      <c r="F92" s="7">
        <v>114347</v>
      </c>
      <c r="G92" s="9">
        <v>58239</v>
      </c>
      <c r="H92" s="21">
        <v>47200</v>
      </c>
      <c r="I92" s="8">
        <v>48400</v>
      </c>
      <c r="J92" s="22">
        <v>20000</v>
      </c>
      <c r="K92" s="22">
        <v>618197</v>
      </c>
      <c r="L92" s="22"/>
      <c r="M92" s="8">
        <v>23363</v>
      </c>
      <c r="N92" s="24">
        <f t="shared" si="3"/>
        <v>2386506</v>
      </c>
    </row>
    <row r="93" spans="1:14" ht="14.25">
      <c r="A93" s="1" t="s">
        <v>86</v>
      </c>
      <c r="B93" s="4">
        <v>130795</v>
      </c>
      <c r="C93" s="5">
        <v>71484</v>
      </c>
      <c r="D93" s="4">
        <v>61870</v>
      </c>
      <c r="E93" s="20">
        <f t="shared" si="4"/>
        <v>264149</v>
      </c>
      <c r="F93" s="7"/>
      <c r="G93" s="9">
        <v>38486</v>
      </c>
      <c r="H93" s="21">
        <v>94400</v>
      </c>
      <c r="I93" s="8"/>
      <c r="J93" s="22">
        <v>20000</v>
      </c>
      <c r="K93" s="22">
        <v>502459</v>
      </c>
      <c r="L93" s="22"/>
      <c r="M93" s="8">
        <v>11103</v>
      </c>
      <c r="N93" s="24">
        <f t="shared" si="3"/>
        <v>930597</v>
      </c>
    </row>
    <row r="94" spans="1:14" ht="14.25">
      <c r="A94" s="1" t="s">
        <v>87</v>
      </c>
      <c r="B94" s="4">
        <v>458336</v>
      </c>
      <c r="C94" s="5">
        <v>1391767</v>
      </c>
      <c r="D94" s="4">
        <v>192107</v>
      </c>
      <c r="E94" s="20">
        <f t="shared" si="4"/>
        <v>2042210</v>
      </c>
      <c r="F94" s="7">
        <v>106461</v>
      </c>
      <c r="G94" s="9">
        <v>68081</v>
      </c>
      <c r="H94" s="21">
        <v>283200</v>
      </c>
      <c r="I94" s="8"/>
      <c r="J94" s="22">
        <v>20000</v>
      </c>
      <c r="K94" s="22">
        <v>271531</v>
      </c>
      <c r="L94" s="22"/>
      <c r="M94" s="8">
        <v>10367</v>
      </c>
      <c r="N94" s="24">
        <f t="shared" si="3"/>
        <v>2801850</v>
      </c>
    </row>
    <row r="95" spans="1:14" ht="14.25">
      <c r="A95" s="1" t="s">
        <v>88</v>
      </c>
      <c r="B95" s="4">
        <v>84736</v>
      </c>
      <c r="C95" s="5">
        <v>179726</v>
      </c>
      <c r="D95" s="4">
        <v>46196</v>
      </c>
      <c r="E95" s="20">
        <f t="shared" si="4"/>
        <v>310658</v>
      </c>
      <c r="F95" s="7"/>
      <c r="G95" s="9">
        <v>38405</v>
      </c>
      <c r="H95" s="21">
        <v>141600</v>
      </c>
      <c r="I95" s="8"/>
      <c r="J95" s="22">
        <v>20000</v>
      </c>
      <c r="K95" s="22"/>
      <c r="L95" s="22">
        <v>61444</v>
      </c>
      <c r="M95" s="8">
        <v>2460</v>
      </c>
      <c r="N95" s="24">
        <f t="shared" si="3"/>
        <v>574567</v>
      </c>
    </row>
    <row r="96" spans="1:14" ht="14.25">
      <c r="A96" s="1" t="s">
        <v>89</v>
      </c>
      <c r="B96" s="4">
        <v>165878</v>
      </c>
      <c r="C96" s="5">
        <v>424196</v>
      </c>
      <c r="D96" s="4">
        <v>70364</v>
      </c>
      <c r="E96" s="20">
        <f t="shared" si="4"/>
        <v>660438</v>
      </c>
      <c r="F96" s="7">
        <v>272067</v>
      </c>
      <c r="G96" s="9">
        <v>58834</v>
      </c>
      <c r="H96" s="21">
        <v>283200</v>
      </c>
      <c r="I96" s="8">
        <v>48400</v>
      </c>
      <c r="J96" s="22"/>
      <c r="K96" s="22"/>
      <c r="L96" s="22">
        <v>61544</v>
      </c>
      <c r="M96" s="8">
        <v>8832</v>
      </c>
      <c r="N96" s="24">
        <f t="shared" si="3"/>
        <v>1393315</v>
      </c>
    </row>
    <row r="97" spans="1:14" ht="14.25">
      <c r="A97" s="1" t="s">
        <v>177</v>
      </c>
      <c r="B97" s="4">
        <v>87026</v>
      </c>
      <c r="C97" s="5">
        <v>171465</v>
      </c>
      <c r="D97" s="4">
        <v>48730</v>
      </c>
      <c r="E97" s="20">
        <f t="shared" si="4"/>
        <v>307221</v>
      </c>
      <c r="F97" s="7">
        <v>161663</v>
      </c>
      <c r="G97" s="9">
        <v>38405</v>
      </c>
      <c r="H97" s="21">
        <v>94400</v>
      </c>
      <c r="I97" s="8">
        <v>96800</v>
      </c>
      <c r="J97" s="22">
        <v>20000</v>
      </c>
      <c r="K97" s="22"/>
      <c r="L97" s="22"/>
      <c r="M97" s="8">
        <v>4059</v>
      </c>
      <c r="N97" s="24">
        <f t="shared" si="3"/>
        <v>722548</v>
      </c>
    </row>
    <row r="98" spans="1:14" ht="14.25">
      <c r="A98" s="1" t="s">
        <v>90</v>
      </c>
      <c r="B98" s="4">
        <v>342089</v>
      </c>
      <c r="C98" s="5">
        <v>1026424</v>
      </c>
      <c r="D98" s="4">
        <v>127552</v>
      </c>
      <c r="E98" s="20">
        <f t="shared" si="4"/>
        <v>1496065</v>
      </c>
      <c r="F98" s="7">
        <v>98575</v>
      </c>
      <c r="G98" s="9">
        <v>63117</v>
      </c>
      <c r="H98" s="21">
        <v>47200</v>
      </c>
      <c r="I98" s="8"/>
      <c r="J98" s="22"/>
      <c r="K98" s="22"/>
      <c r="L98" s="22"/>
      <c r="M98" s="8">
        <v>20377</v>
      </c>
      <c r="N98" s="24">
        <f t="shared" si="3"/>
        <v>1725334</v>
      </c>
    </row>
    <row r="99" spans="1:14" ht="15" customHeight="1">
      <c r="A99" s="1" t="s">
        <v>91</v>
      </c>
      <c r="B99" s="4">
        <v>88151</v>
      </c>
      <c r="C99" s="5">
        <v>349843</v>
      </c>
      <c r="D99" s="4">
        <v>49433</v>
      </c>
      <c r="E99" s="20">
        <f t="shared" si="4"/>
        <v>487427</v>
      </c>
      <c r="F99" s="7"/>
      <c r="G99" s="9">
        <v>38405</v>
      </c>
      <c r="H99" s="21">
        <v>47200</v>
      </c>
      <c r="I99" s="8"/>
      <c r="J99" s="22">
        <v>20000</v>
      </c>
      <c r="K99" s="22">
        <v>221715</v>
      </c>
      <c r="L99" s="22"/>
      <c r="M99" s="8">
        <v>6372</v>
      </c>
      <c r="N99" s="24">
        <f t="shared" si="3"/>
        <v>821119</v>
      </c>
    </row>
    <row r="100" spans="1:14" ht="14.25">
      <c r="A100" s="1" t="s">
        <v>92</v>
      </c>
      <c r="B100" s="4">
        <v>36883</v>
      </c>
      <c r="C100" s="5">
        <v>0</v>
      </c>
      <c r="D100" s="4">
        <v>31200</v>
      </c>
      <c r="E100" s="20">
        <f t="shared" si="4"/>
        <v>68083</v>
      </c>
      <c r="F100" s="7"/>
      <c r="G100" s="9">
        <v>19091</v>
      </c>
      <c r="H100" s="21">
        <v>47200</v>
      </c>
      <c r="I100" s="8">
        <v>48400</v>
      </c>
      <c r="J100" s="22"/>
      <c r="K100" s="22"/>
      <c r="L100" s="22">
        <v>75167</v>
      </c>
      <c r="M100" s="8">
        <v>2208</v>
      </c>
      <c r="N100" s="24">
        <f t="shared" si="3"/>
        <v>260149</v>
      </c>
    </row>
    <row r="101" spans="1:14" ht="14.25">
      <c r="A101" s="1" t="s">
        <v>93</v>
      </c>
      <c r="B101" s="4">
        <v>63878</v>
      </c>
      <c r="C101" s="5">
        <v>306852</v>
      </c>
      <c r="D101" s="4">
        <v>40483</v>
      </c>
      <c r="E101" s="20">
        <f t="shared" si="4"/>
        <v>411213</v>
      </c>
      <c r="F101" s="7"/>
      <c r="G101" s="9">
        <v>38405</v>
      </c>
      <c r="H101" s="21">
        <v>94400</v>
      </c>
      <c r="I101" s="8"/>
      <c r="J101" s="22">
        <v>20000</v>
      </c>
      <c r="K101" s="22"/>
      <c r="L101" s="22">
        <v>61265</v>
      </c>
      <c r="M101" s="8"/>
      <c r="N101" s="24">
        <f aca="true" t="shared" si="5" ref="N101:N132">(SUM(B101:M101)-E101)</f>
        <v>625283</v>
      </c>
    </row>
    <row r="102" spans="1:14" ht="14.25">
      <c r="A102" s="1" t="s">
        <v>94</v>
      </c>
      <c r="B102" s="4">
        <v>113075</v>
      </c>
      <c r="C102" s="5">
        <v>161180</v>
      </c>
      <c r="D102" s="4">
        <v>56279</v>
      </c>
      <c r="E102" s="20">
        <f t="shared" si="4"/>
        <v>330534</v>
      </c>
      <c r="F102" s="7"/>
      <c r="G102" s="9">
        <v>38486</v>
      </c>
      <c r="H102" s="21">
        <v>141600</v>
      </c>
      <c r="I102" s="8"/>
      <c r="J102" s="22">
        <v>20000</v>
      </c>
      <c r="K102" s="22"/>
      <c r="L102" s="22">
        <v>93409</v>
      </c>
      <c r="M102" s="8">
        <v>2860</v>
      </c>
      <c r="N102" s="24">
        <f t="shared" si="5"/>
        <v>626889</v>
      </c>
    </row>
    <row r="103" spans="1:14" ht="14.25">
      <c r="A103" s="1" t="s">
        <v>95</v>
      </c>
      <c r="B103" s="4">
        <v>82179</v>
      </c>
      <c r="C103" s="5">
        <v>201978</v>
      </c>
      <c r="D103" s="4">
        <v>46372</v>
      </c>
      <c r="E103" s="20">
        <f t="shared" si="4"/>
        <v>330529</v>
      </c>
      <c r="F103" s="7"/>
      <c r="G103" s="9">
        <v>38405</v>
      </c>
      <c r="H103" s="21"/>
      <c r="I103" s="8">
        <v>48400</v>
      </c>
      <c r="J103" s="22"/>
      <c r="K103" s="22">
        <v>173177</v>
      </c>
      <c r="L103" s="22"/>
      <c r="M103" s="8">
        <v>5121</v>
      </c>
      <c r="N103" s="24">
        <f t="shared" si="5"/>
        <v>595632</v>
      </c>
    </row>
    <row r="104" spans="1:14" ht="14.25">
      <c r="A104" s="1" t="s">
        <v>96</v>
      </c>
      <c r="B104" s="4">
        <v>132377</v>
      </c>
      <c r="C104" s="5">
        <v>93402</v>
      </c>
      <c r="D104" s="4">
        <v>63928</v>
      </c>
      <c r="E104" s="20">
        <f t="shared" si="4"/>
        <v>289707</v>
      </c>
      <c r="F104" s="7"/>
      <c r="G104" s="9">
        <v>38486</v>
      </c>
      <c r="H104" s="21">
        <v>141600</v>
      </c>
      <c r="I104" s="8">
        <v>48400</v>
      </c>
      <c r="J104" s="22">
        <v>20000</v>
      </c>
      <c r="K104" s="22"/>
      <c r="L104" s="22">
        <v>58249</v>
      </c>
      <c r="M104" s="8">
        <v>6035</v>
      </c>
      <c r="N104" s="24">
        <f t="shared" si="5"/>
        <v>602477</v>
      </c>
    </row>
    <row r="105" spans="1:14" ht="14.25">
      <c r="A105" s="1" t="s">
        <v>97</v>
      </c>
      <c r="B105" s="4">
        <v>41231</v>
      </c>
      <c r="C105" s="5">
        <v>102508</v>
      </c>
      <c r="D105" s="4">
        <v>33881</v>
      </c>
      <c r="E105" s="20">
        <f t="shared" si="4"/>
        <v>177620</v>
      </c>
      <c r="F105" s="7"/>
      <c r="G105" s="9">
        <v>19091</v>
      </c>
      <c r="H105" s="21"/>
      <c r="I105" s="8">
        <v>48400</v>
      </c>
      <c r="J105" s="22">
        <v>20000</v>
      </c>
      <c r="K105" s="22">
        <v>91840</v>
      </c>
      <c r="L105" s="22"/>
      <c r="M105" s="8">
        <v>3049</v>
      </c>
      <c r="N105" s="24">
        <f t="shared" si="5"/>
        <v>360000</v>
      </c>
    </row>
    <row r="106" spans="1:14" ht="14.25">
      <c r="A106" s="1" t="s">
        <v>98</v>
      </c>
      <c r="B106" s="4">
        <v>119685</v>
      </c>
      <c r="C106" s="5">
        <v>578125</v>
      </c>
      <c r="D106" s="4">
        <v>61959</v>
      </c>
      <c r="E106" s="20">
        <f t="shared" si="4"/>
        <v>759769</v>
      </c>
      <c r="F106" s="7"/>
      <c r="G106" s="9">
        <v>38486</v>
      </c>
      <c r="H106" s="21">
        <v>236000</v>
      </c>
      <c r="I106" s="8">
        <v>193600</v>
      </c>
      <c r="J106" s="22"/>
      <c r="K106" s="22"/>
      <c r="L106" s="22">
        <v>131317</v>
      </c>
      <c r="M106" s="8">
        <v>4963</v>
      </c>
      <c r="N106" s="24">
        <f t="shared" si="5"/>
        <v>1364135</v>
      </c>
    </row>
    <row r="107" spans="1:14" ht="14.25">
      <c r="A107" s="1" t="s">
        <v>99</v>
      </c>
      <c r="B107" s="4">
        <v>29034</v>
      </c>
      <c r="C107" s="5">
        <v>122064</v>
      </c>
      <c r="D107" s="4">
        <v>29623</v>
      </c>
      <c r="E107" s="20">
        <f t="shared" si="4"/>
        <v>180721</v>
      </c>
      <c r="F107" s="7"/>
      <c r="G107" s="9">
        <v>19091</v>
      </c>
      <c r="H107" s="21"/>
      <c r="I107" s="8">
        <v>48400</v>
      </c>
      <c r="J107" s="22"/>
      <c r="K107" s="22"/>
      <c r="L107" s="22"/>
      <c r="M107" s="8"/>
      <c r="N107" s="24">
        <f t="shared" si="5"/>
        <v>248212</v>
      </c>
    </row>
    <row r="108" spans="1:14" ht="14.25">
      <c r="A108" s="1" t="s">
        <v>100</v>
      </c>
      <c r="B108" s="4">
        <v>32842</v>
      </c>
      <c r="C108" s="5">
        <v>122740</v>
      </c>
      <c r="D108" s="4">
        <v>31112</v>
      </c>
      <c r="E108" s="20">
        <f t="shared" si="4"/>
        <v>186694</v>
      </c>
      <c r="F108" s="7"/>
      <c r="G108" s="9">
        <v>19091</v>
      </c>
      <c r="H108" s="21">
        <v>47200</v>
      </c>
      <c r="I108" s="8"/>
      <c r="J108" s="22">
        <v>20000</v>
      </c>
      <c r="K108" s="22"/>
      <c r="L108" s="22"/>
      <c r="M108" s="8">
        <v>2355</v>
      </c>
      <c r="N108" s="24">
        <f t="shared" si="5"/>
        <v>275340</v>
      </c>
    </row>
    <row r="109" spans="1:14" ht="14.25">
      <c r="A109" s="1" t="s">
        <v>101</v>
      </c>
      <c r="B109" s="4">
        <v>406779</v>
      </c>
      <c r="C109" s="5">
        <v>1032665</v>
      </c>
      <c r="D109" s="4">
        <v>163532</v>
      </c>
      <c r="E109" s="20">
        <f t="shared" si="4"/>
        <v>1602976</v>
      </c>
      <c r="F109" s="7">
        <v>47316</v>
      </c>
      <c r="G109" s="9">
        <v>63117</v>
      </c>
      <c r="H109" s="21">
        <v>472000</v>
      </c>
      <c r="I109" s="8">
        <v>484000</v>
      </c>
      <c r="J109" s="22">
        <v>20000</v>
      </c>
      <c r="K109" s="22"/>
      <c r="L109" s="22">
        <v>96877</v>
      </c>
      <c r="M109" s="8">
        <v>9673</v>
      </c>
      <c r="N109" s="24">
        <f t="shared" si="5"/>
        <v>2795959</v>
      </c>
    </row>
    <row r="110" spans="1:14" ht="14.25">
      <c r="A110" s="1" t="s">
        <v>102</v>
      </c>
      <c r="B110" s="4">
        <v>76084</v>
      </c>
      <c r="C110" s="5">
        <v>44846</v>
      </c>
      <c r="D110" s="4">
        <v>44137</v>
      </c>
      <c r="E110" s="20">
        <f t="shared" si="4"/>
        <v>165067</v>
      </c>
      <c r="F110" s="7"/>
      <c r="G110" s="9">
        <v>38405</v>
      </c>
      <c r="H110" s="21">
        <v>94400</v>
      </c>
      <c r="I110" s="8"/>
      <c r="J110" s="22">
        <v>20000</v>
      </c>
      <c r="K110" s="22">
        <v>170175</v>
      </c>
      <c r="L110" s="22"/>
      <c r="M110" s="8">
        <v>5573</v>
      </c>
      <c r="N110" s="24">
        <f t="shared" si="5"/>
        <v>493620</v>
      </c>
    </row>
    <row r="111" spans="1:14" ht="14.25">
      <c r="A111" s="1" t="s">
        <v>169</v>
      </c>
      <c r="B111" s="4">
        <v>114225</v>
      </c>
      <c r="C111" s="5">
        <v>367206</v>
      </c>
      <c r="D111" s="4">
        <v>58268</v>
      </c>
      <c r="E111" s="20">
        <f t="shared" si="4"/>
        <v>539699</v>
      </c>
      <c r="F111" s="7"/>
      <c r="G111" s="9">
        <v>38486</v>
      </c>
      <c r="H111" s="21">
        <v>94400</v>
      </c>
      <c r="I111" s="8"/>
      <c r="J111" s="22">
        <v>20000</v>
      </c>
      <c r="K111" s="22"/>
      <c r="L111" s="22">
        <v>95108</v>
      </c>
      <c r="M111" s="8">
        <v>5194</v>
      </c>
      <c r="N111" s="24">
        <f t="shared" si="5"/>
        <v>792887</v>
      </c>
    </row>
    <row r="112" spans="1:14" ht="14.25">
      <c r="A112" s="1" t="s">
        <v>103</v>
      </c>
      <c r="B112" s="4">
        <v>154078</v>
      </c>
      <c r="C112" s="5">
        <v>513043</v>
      </c>
      <c r="D112" s="4">
        <v>75911</v>
      </c>
      <c r="E112" s="20">
        <f t="shared" si="4"/>
        <v>743032</v>
      </c>
      <c r="F112" s="7">
        <v>43373</v>
      </c>
      <c r="G112" s="9">
        <v>58239</v>
      </c>
      <c r="H112" s="21">
        <v>283200</v>
      </c>
      <c r="I112" s="8">
        <v>145200</v>
      </c>
      <c r="J112" s="22">
        <v>20000</v>
      </c>
      <c r="K112" s="22">
        <v>88589</v>
      </c>
      <c r="L112" s="22"/>
      <c r="M112" s="8">
        <v>9232</v>
      </c>
      <c r="N112" s="24">
        <f t="shared" si="5"/>
        <v>1390865</v>
      </c>
    </row>
    <row r="113" spans="1:14" ht="14.25">
      <c r="A113" s="1" t="s">
        <v>104</v>
      </c>
      <c r="B113" s="4">
        <v>66891</v>
      </c>
      <c r="C113" s="5">
        <v>6744</v>
      </c>
      <c r="D113" s="4">
        <v>41910</v>
      </c>
      <c r="E113" s="20">
        <f t="shared" si="4"/>
        <v>115545</v>
      </c>
      <c r="F113" s="7"/>
      <c r="G113" s="9">
        <v>38405</v>
      </c>
      <c r="H113" s="21">
        <v>94400</v>
      </c>
      <c r="I113" s="8">
        <v>96800</v>
      </c>
      <c r="J113" s="22"/>
      <c r="K113" s="22"/>
      <c r="L113" s="22">
        <v>45670</v>
      </c>
      <c r="M113" s="8">
        <v>1094</v>
      </c>
      <c r="N113" s="24">
        <f t="shared" si="5"/>
        <v>391914</v>
      </c>
    </row>
    <row r="114" spans="1:14" ht="14.25">
      <c r="A114" s="1" t="s">
        <v>105</v>
      </c>
      <c r="B114" s="4">
        <v>90841</v>
      </c>
      <c r="C114" s="5">
        <v>410032</v>
      </c>
      <c r="D114" s="4">
        <v>51187</v>
      </c>
      <c r="E114" s="20">
        <f t="shared" si="4"/>
        <v>552060</v>
      </c>
      <c r="F114" s="7"/>
      <c r="G114" s="9">
        <v>38405</v>
      </c>
      <c r="H114" s="21"/>
      <c r="I114" s="8"/>
      <c r="J114" s="22">
        <v>20000</v>
      </c>
      <c r="K114" s="22"/>
      <c r="L114" s="22">
        <v>72931</v>
      </c>
      <c r="M114" s="8">
        <v>4816</v>
      </c>
      <c r="N114" s="24">
        <f t="shared" si="5"/>
        <v>688212</v>
      </c>
    </row>
    <row r="115" spans="1:14" ht="14.25">
      <c r="A115" s="1" t="s">
        <v>106</v>
      </c>
      <c r="B115" s="4">
        <v>71096</v>
      </c>
      <c r="C115" s="5">
        <v>368051</v>
      </c>
      <c r="D115" s="4">
        <v>42219</v>
      </c>
      <c r="E115" s="20">
        <f t="shared" si="4"/>
        <v>481366</v>
      </c>
      <c r="F115" s="7"/>
      <c r="G115" s="9">
        <v>19506</v>
      </c>
      <c r="H115" s="21">
        <v>47200</v>
      </c>
      <c r="I115" s="8"/>
      <c r="J115" s="22"/>
      <c r="K115" s="22"/>
      <c r="L115" s="22">
        <v>70043</v>
      </c>
      <c r="M115" s="8">
        <v>2776</v>
      </c>
      <c r="N115" s="24">
        <f t="shared" si="5"/>
        <v>620891</v>
      </c>
    </row>
    <row r="116" spans="1:14" ht="14.25">
      <c r="A116" s="1" t="s">
        <v>107</v>
      </c>
      <c r="B116" s="4">
        <v>241396</v>
      </c>
      <c r="C116" s="5">
        <v>1028110</v>
      </c>
      <c r="D116" s="4">
        <v>106156</v>
      </c>
      <c r="E116" s="20">
        <f t="shared" si="4"/>
        <v>1375662</v>
      </c>
      <c r="F116" s="7">
        <v>122233</v>
      </c>
      <c r="G116" s="9">
        <v>58239</v>
      </c>
      <c r="H116" s="21">
        <v>141600</v>
      </c>
      <c r="I116" s="8"/>
      <c r="J116" s="22"/>
      <c r="K116" s="22"/>
      <c r="L116" s="22"/>
      <c r="M116" s="8">
        <v>10388</v>
      </c>
      <c r="N116" s="24">
        <f t="shared" si="5"/>
        <v>1708122</v>
      </c>
    </row>
    <row r="117" spans="1:14" ht="14.25">
      <c r="A117" s="1" t="s">
        <v>108</v>
      </c>
      <c r="B117" s="4">
        <v>109614</v>
      </c>
      <c r="C117" s="5">
        <v>513888</v>
      </c>
      <c r="D117" s="4">
        <v>53610</v>
      </c>
      <c r="E117" s="20">
        <f t="shared" si="4"/>
        <v>677112</v>
      </c>
      <c r="F117" s="7"/>
      <c r="G117" s="9">
        <v>38486</v>
      </c>
      <c r="H117" s="21"/>
      <c r="I117" s="8"/>
      <c r="J117" s="22">
        <v>20000</v>
      </c>
      <c r="K117" s="22">
        <v>370304</v>
      </c>
      <c r="L117" s="22"/>
      <c r="M117" s="8">
        <v>9232</v>
      </c>
      <c r="N117" s="24">
        <f t="shared" si="5"/>
        <v>1115134</v>
      </c>
    </row>
    <row r="118" spans="1:14" ht="14.25">
      <c r="A118" s="1" t="s">
        <v>109</v>
      </c>
      <c r="B118" s="4">
        <v>49160</v>
      </c>
      <c r="C118" s="5">
        <v>172982</v>
      </c>
      <c r="D118" s="4">
        <v>37296</v>
      </c>
      <c r="E118" s="20">
        <f t="shared" si="4"/>
        <v>259438</v>
      </c>
      <c r="F118" s="7"/>
      <c r="G118" s="9">
        <v>19506</v>
      </c>
      <c r="H118" s="21">
        <v>47200</v>
      </c>
      <c r="I118" s="8"/>
      <c r="J118" s="22">
        <v>20000</v>
      </c>
      <c r="K118" s="22"/>
      <c r="L118" s="22"/>
      <c r="M118" s="8">
        <v>3743</v>
      </c>
      <c r="N118" s="24">
        <f t="shared" si="5"/>
        <v>349887</v>
      </c>
    </row>
    <row r="119" spans="1:14" ht="14.25">
      <c r="A119" s="1" t="s">
        <v>110</v>
      </c>
      <c r="B119" s="4">
        <v>170686</v>
      </c>
      <c r="C119" s="5">
        <v>413573</v>
      </c>
      <c r="D119" s="4">
        <v>79164</v>
      </c>
      <c r="E119" s="20">
        <f t="shared" si="4"/>
        <v>663423</v>
      </c>
      <c r="F119" s="7"/>
      <c r="G119" s="9">
        <v>58239</v>
      </c>
      <c r="H119" s="21">
        <v>188800</v>
      </c>
      <c r="I119" s="8"/>
      <c r="J119" s="22"/>
      <c r="K119" s="22"/>
      <c r="L119" s="22">
        <v>120299</v>
      </c>
      <c r="M119" s="8">
        <v>6477</v>
      </c>
      <c r="N119" s="24">
        <f t="shared" si="5"/>
        <v>1037238</v>
      </c>
    </row>
    <row r="120" spans="1:14" ht="14.25">
      <c r="A120" s="1" t="s">
        <v>111</v>
      </c>
      <c r="B120" s="4">
        <v>38910</v>
      </c>
      <c r="C120" s="5">
        <v>11802</v>
      </c>
      <c r="D120" s="4">
        <v>32755</v>
      </c>
      <c r="E120" s="20">
        <f t="shared" si="4"/>
        <v>83467</v>
      </c>
      <c r="F120" s="7">
        <v>15772</v>
      </c>
      <c r="G120" s="9">
        <v>19091</v>
      </c>
      <c r="H120" s="21"/>
      <c r="I120" s="8"/>
      <c r="J120" s="22">
        <v>20000</v>
      </c>
      <c r="K120" s="22"/>
      <c r="L120" s="22"/>
      <c r="M120" s="8">
        <v>442</v>
      </c>
      <c r="N120" s="24">
        <f t="shared" si="5"/>
        <v>138772</v>
      </c>
    </row>
    <row r="121" spans="1:14" ht="14.25">
      <c r="A121" s="1" t="s">
        <v>112</v>
      </c>
      <c r="B121" s="4">
        <v>92226</v>
      </c>
      <c r="C121" s="5">
        <v>492135</v>
      </c>
      <c r="D121" s="4">
        <v>53049</v>
      </c>
      <c r="E121" s="20">
        <f t="shared" si="4"/>
        <v>637410</v>
      </c>
      <c r="F121" s="7">
        <v>51259</v>
      </c>
      <c r="G121" s="9">
        <v>58246</v>
      </c>
      <c r="H121" s="21">
        <v>47200</v>
      </c>
      <c r="I121" s="8"/>
      <c r="J121" s="22"/>
      <c r="K121" s="22"/>
      <c r="L121" s="22">
        <v>70300</v>
      </c>
      <c r="M121" s="8">
        <v>4164</v>
      </c>
      <c r="N121" s="24">
        <f t="shared" si="5"/>
        <v>868579</v>
      </c>
    </row>
    <row r="122" spans="1:14" ht="14.25">
      <c r="A122" s="1" t="s">
        <v>113</v>
      </c>
      <c r="B122" s="4">
        <v>52698</v>
      </c>
      <c r="C122" s="5">
        <v>224238</v>
      </c>
      <c r="D122" s="4">
        <v>37502</v>
      </c>
      <c r="E122" s="20">
        <f t="shared" si="4"/>
        <v>314438</v>
      </c>
      <c r="F122" s="7"/>
      <c r="G122" s="9">
        <v>19506</v>
      </c>
      <c r="H122" s="21">
        <v>47200</v>
      </c>
      <c r="I122" s="8"/>
      <c r="J122" s="22">
        <v>20000</v>
      </c>
      <c r="K122" s="22"/>
      <c r="L122" s="22"/>
      <c r="M122" s="8">
        <v>2839</v>
      </c>
      <c r="N122" s="24">
        <f t="shared" si="5"/>
        <v>403983</v>
      </c>
    </row>
    <row r="123" spans="1:14" ht="14.25">
      <c r="A123" s="1" t="s">
        <v>114</v>
      </c>
      <c r="B123" s="4">
        <v>39496</v>
      </c>
      <c r="C123" s="5">
        <v>135552</v>
      </c>
      <c r="D123" s="4">
        <v>32895</v>
      </c>
      <c r="E123" s="20">
        <f t="shared" si="4"/>
        <v>207943</v>
      </c>
      <c r="F123" s="7">
        <v>19715</v>
      </c>
      <c r="G123" s="9">
        <v>19506</v>
      </c>
      <c r="H123" s="21">
        <v>47200</v>
      </c>
      <c r="I123" s="8"/>
      <c r="J123" s="22"/>
      <c r="K123" s="22"/>
      <c r="L123" s="22"/>
      <c r="M123" s="8">
        <v>1556</v>
      </c>
      <c r="N123" s="24">
        <f t="shared" si="5"/>
        <v>295920</v>
      </c>
    </row>
    <row r="124" spans="1:14" ht="14.25">
      <c r="A124" s="1" t="s">
        <v>115</v>
      </c>
      <c r="B124" s="4">
        <v>67989</v>
      </c>
      <c r="C124" s="5">
        <v>317809</v>
      </c>
      <c r="D124" s="4">
        <v>41461</v>
      </c>
      <c r="E124" s="20">
        <f t="shared" si="4"/>
        <v>427259</v>
      </c>
      <c r="F124" s="7"/>
      <c r="G124" s="9">
        <v>38405</v>
      </c>
      <c r="H124" s="21">
        <v>94400</v>
      </c>
      <c r="I124" s="8"/>
      <c r="J124" s="22">
        <v>20000</v>
      </c>
      <c r="K124" s="22"/>
      <c r="L124" s="22">
        <v>61869</v>
      </c>
      <c r="M124" s="8">
        <v>2313</v>
      </c>
      <c r="N124" s="24">
        <f t="shared" si="5"/>
        <v>644246</v>
      </c>
    </row>
    <row r="125" spans="1:14" ht="14.25">
      <c r="A125" s="1" t="s">
        <v>116</v>
      </c>
      <c r="B125" s="4">
        <v>161501</v>
      </c>
      <c r="C125" s="5">
        <v>631401</v>
      </c>
      <c r="D125" s="4">
        <v>75040</v>
      </c>
      <c r="E125" s="20">
        <f t="shared" si="4"/>
        <v>867942</v>
      </c>
      <c r="F125" s="7">
        <v>145891</v>
      </c>
      <c r="G125" s="9">
        <v>38486</v>
      </c>
      <c r="H125" s="21">
        <v>94400</v>
      </c>
      <c r="I125" s="8"/>
      <c r="J125" s="22">
        <v>20000</v>
      </c>
      <c r="K125" s="22"/>
      <c r="L125" s="22">
        <v>76746</v>
      </c>
      <c r="M125" s="8">
        <v>10367</v>
      </c>
      <c r="N125" s="24">
        <f t="shared" si="5"/>
        <v>1253832</v>
      </c>
    </row>
    <row r="126" spans="1:14" ht="14.25">
      <c r="A126" s="1" t="s">
        <v>117</v>
      </c>
      <c r="B126" s="4">
        <v>74402</v>
      </c>
      <c r="C126" s="5">
        <v>13488</v>
      </c>
      <c r="D126" s="4">
        <v>43927</v>
      </c>
      <c r="E126" s="20">
        <f t="shared" si="4"/>
        <v>131817</v>
      </c>
      <c r="F126" s="7">
        <v>86746</v>
      </c>
      <c r="G126" s="9">
        <v>38405</v>
      </c>
      <c r="H126" s="21"/>
      <c r="I126" s="8"/>
      <c r="J126" s="22">
        <v>20000</v>
      </c>
      <c r="K126" s="22"/>
      <c r="L126" s="22">
        <v>57958</v>
      </c>
      <c r="M126" s="8">
        <v>3785</v>
      </c>
      <c r="N126" s="24">
        <f t="shared" si="5"/>
        <v>338711</v>
      </c>
    </row>
    <row r="127" spans="1:14" ht="14.25">
      <c r="A127" s="1" t="s">
        <v>118</v>
      </c>
      <c r="B127" s="4">
        <v>158850</v>
      </c>
      <c r="C127" s="5">
        <v>576097</v>
      </c>
      <c r="D127" s="4">
        <v>75085</v>
      </c>
      <c r="E127" s="20">
        <f t="shared" si="4"/>
        <v>810032</v>
      </c>
      <c r="F127" s="7"/>
      <c r="G127" s="9">
        <v>58239</v>
      </c>
      <c r="H127" s="21">
        <v>47200</v>
      </c>
      <c r="I127" s="8"/>
      <c r="J127" s="22">
        <v>20000</v>
      </c>
      <c r="K127" s="22">
        <v>134516</v>
      </c>
      <c r="L127" s="22"/>
      <c r="M127" s="8">
        <v>12744</v>
      </c>
      <c r="N127" s="24">
        <f t="shared" si="5"/>
        <v>1082731</v>
      </c>
    </row>
    <row r="128" spans="1:14" ht="14.25">
      <c r="A128" s="1" t="s">
        <v>119</v>
      </c>
      <c r="B128" s="4">
        <v>58641</v>
      </c>
      <c r="C128" s="5">
        <v>239911</v>
      </c>
      <c r="D128" s="4">
        <v>40327</v>
      </c>
      <c r="E128" s="20">
        <f t="shared" si="4"/>
        <v>338879</v>
      </c>
      <c r="F128" s="7"/>
      <c r="G128" s="9">
        <v>19506</v>
      </c>
      <c r="H128" s="21">
        <v>47200</v>
      </c>
      <c r="I128" s="8"/>
      <c r="J128" s="22">
        <v>20000</v>
      </c>
      <c r="K128" s="22"/>
      <c r="L128" s="22">
        <v>74409</v>
      </c>
      <c r="M128" s="8">
        <v>1872</v>
      </c>
      <c r="N128" s="24">
        <f t="shared" si="5"/>
        <v>501866</v>
      </c>
    </row>
    <row r="129" spans="1:14" ht="14.25">
      <c r="A129" s="1" t="s">
        <v>120</v>
      </c>
      <c r="B129" s="4">
        <v>147829</v>
      </c>
      <c r="C129" s="5">
        <v>427230</v>
      </c>
      <c r="D129" s="4">
        <v>73363</v>
      </c>
      <c r="E129" s="20">
        <f t="shared" si="4"/>
        <v>648422</v>
      </c>
      <c r="F129" s="7"/>
      <c r="G129" s="9">
        <v>58239</v>
      </c>
      <c r="H129" s="21">
        <v>188800</v>
      </c>
      <c r="I129" s="8">
        <v>48400</v>
      </c>
      <c r="J129" s="22"/>
      <c r="K129" s="22"/>
      <c r="L129" s="22">
        <v>100694</v>
      </c>
      <c r="M129" s="8">
        <v>6877</v>
      </c>
      <c r="N129" s="24">
        <f t="shared" si="5"/>
        <v>1051432</v>
      </c>
    </row>
    <row r="130" spans="1:14" ht="14.25">
      <c r="A130" s="1" t="s">
        <v>121</v>
      </c>
      <c r="B130" s="4">
        <v>59603</v>
      </c>
      <c r="C130" s="5">
        <v>195576</v>
      </c>
      <c r="D130" s="4">
        <v>38383</v>
      </c>
      <c r="E130" s="20">
        <f t="shared" si="4"/>
        <v>293562</v>
      </c>
      <c r="F130" s="7">
        <v>102518</v>
      </c>
      <c r="G130" s="9">
        <v>38405</v>
      </c>
      <c r="H130" s="21">
        <v>94400</v>
      </c>
      <c r="I130" s="8">
        <v>96800</v>
      </c>
      <c r="J130" s="22"/>
      <c r="K130" s="22">
        <v>86939</v>
      </c>
      <c r="L130" s="22"/>
      <c r="M130" s="8">
        <v>3890</v>
      </c>
      <c r="N130" s="24">
        <f t="shared" si="5"/>
        <v>716514</v>
      </c>
    </row>
    <row r="131" spans="1:14" ht="14.25">
      <c r="A131" s="1" t="s">
        <v>122</v>
      </c>
      <c r="B131" s="4">
        <v>38600</v>
      </c>
      <c r="C131" s="5">
        <v>107904</v>
      </c>
      <c r="D131" s="4">
        <v>32683</v>
      </c>
      <c r="E131" s="20">
        <f t="shared" si="4"/>
        <v>179187</v>
      </c>
      <c r="F131" s="7"/>
      <c r="G131" s="9">
        <v>19091</v>
      </c>
      <c r="H131" s="21"/>
      <c r="I131" s="8"/>
      <c r="J131" s="22"/>
      <c r="K131" s="22"/>
      <c r="L131" s="22"/>
      <c r="M131" s="8">
        <v>2376</v>
      </c>
      <c r="N131" s="24">
        <f t="shared" si="5"/>
        <v>200654</v>
      </c>
    </row>
    <row r="132" spans="1:14" ht="14.25">
      <c r="A132" s="1" t="s">
        <v>123</v>
      </c>
      <c r="B132" s="4">
        <v>151014</v>
      </c>
      <c r="C132" s="5">
        <v>454540</v>
      </c>
      <c r="D132" s="4">
        <v>69738</v>
      </c>
      <c r="E132" s="20">
        <f t="shared" si="4"/>
        <v>675292</v>
      </c>
      <c r="F132" s="7">
        <v>98575</v>
      </c>
      <c r="G132" s="9">
        <v>38486</v>
      </c>
      <c r="H132" s="21">
        <v>47200</v>
      </c>
      <c r="I132" s="8"/>
      <c r="J132" s="22"/>
      <c r="K132" s="22"/>
      <c r="L132" s="22">
        <v>74366</v>
      </c>
      <c r="M132" s="8">
        <v>6077</v>
      </c>
      <c r="N132" s="24">
        <f t="shared" si="5"/>
        <v>939996</v>
      </c>
    </row>
    <row r="133" spans="1:14" ht="14.25">
      <c r="A133" s="1" t="s">
        <v>124</v>
      </c>
      <c r="B133" s="4">
        <v>372646</v>
      </c>
      <c r="C133" s="5">
        <v>765766</v>
      </c>
      <c r="D133" s="4">
        <v>176426</v>
      </c>
      <c r="E133" s="20">
        <f t="shared" si="4"/>
        <v>1314838</v>
      </c>
      <c r="F133" s="7"/>
      <c r="G133" s="9">
        <v>63117</v>
      </c>
      <c r="H133" s="21"/>
      <c r="I133" s="8">
        <v>48400</v>
      </c>
      <c r="J133" s="22">
        <v>20000</v>
      </c>
      <c r="K133" s="22"/>
      <c r="L133" s="22"/>
      <c r="M133" s="8">
        <v>7108</v>
      </c>
      <c r="N133" s="24">
        <f aca="true" t="shared" si="6" ref="N133:N163">(SUM(B133:M133)-E133)</f>
        <v>1453463</v>
      </c>
    </row>
    <row r="134" spans="1:14" ht="14.25">
      <c r="A134" s="1" t="s">
        <v>125</v>
      </c>
      <c r="B134" s="4">
        <v>65693</v>
      </c>
      <c r="C134" s="5">
        <v>291678</v>
      </c>
      <c r="D134" s="4">
        <v>42287</v>
      </c>
      <c r="E134" s="20">
        <f aca="true" t="shared" si="7" ref="E134:E176">SUM(B134:D134)</f>
        <v>399658</v>
      </c>
      <c r="F134" s="7"/>
      <c r="G134" s="9">
        <v>23966</v>
      </c>
      <c r="H134" s="21"/>
      <c r="I134" s="8"/>
      <c r="J134" s="22">
        <v>20000</v>
      </c>
      <c r="K134" s="22"/>
      <c r="L134" s="22"/>
      <c r="M134" s="8">
        <v>3217</v>
      </c>
      <c r="N134" s="24">
        <f t="shared" si="6"/>
        <v>446841</v>
      </c>
    </row>
    <row r="135" spans="1:14" ht="14.25">
      <c r="A135" s="1" t="s">
        <v>126</v>
      </c>
      <c r="B135" s="4">
        <v>181563</v>
      </c>
      <c r="C135" s="5">
        <v>815851</v>
      </c>
      <c r="D135" s="4">
        <v>78150</v>
      </c>
      <c r="E135" s="20">
        <f t="shared" si="7"/>
        <v>1075564</v>
      </c>
      <c r="F135" s="7">
        <v>35487</v>
      </c>
      <c r="G135" s="9">
        <v>38486</v>
      </c>
      <c r="H135" s="21">
        <v>236000</v>
      </c>
      <c r="I135" s="8">
        <v>193600</v>
      </c>
      <c r="J135" s="22"/>
      <c r="K135" s="22"/>
      <c r="L135" s="22"/>
      <c r="M135" s="8">
        <v>6666</v>
      </c>
      <c r="N135" s="24">
        <f t="shared" si="6"/>
        <v>1585803</v>
      </c>
    </row>
    <row r="136" spans="1:14" ht="14.25">
      <c r="A136" s="1" t="s">
        <v>127</v>
      </c>
      <c r="B136" s="4">
        <v>27757</v>
      </c>
      <c r="C136" s="5">
        <v>43498</v>
      </c>
      <c r="D136" s="4">
        <v>28159</v>
      </c>
      <c r="E136" s="20">
        <f t="shared" si="7"/>
        <v>99414</v>
      </c>
      <c r="F136" s="7"/>
      <c r="G136" s="9">
        <v>19091</v>
      </c>
      <c r="H136" s="21"/>
      <c r="I136" s="8"/>
      <c r="J136" s="22">
        <v>20000</v>
      </c>
      <c r="K136" s="22"/>
      <c r="L136" s="22"/>
      <c r="M136" s="8">
        <v>2313</v>
      </c>
      <c r="N136" s="24">
        <f t="shared" si="6"/>
        <v>140818</v>
      </c>
    </row>
    <row r="137" spans="1:14" ht="14.25">
      <c r="A137" s="1" t="s">
        <v>128</v>
      </c>
      <c r="B137" s="4">
        <v>111694</v>
      </c>
      <c r="C137" s="5">
        <v>146847</v>
      </c>
      <c r="D137" s="4">
        <v>55653</v>
      </c>
      <c r="E137" s="20">
        <f t="shared" si="7"/>
        <v>314194</v>
      </c>
      <c r="F137" s="7"/>
      <c r="G137" s="9">
        <v>38486</v>
      </c>
      <c r="H137" s="21"/>
      <c r="I137" s="8"/>
      <c r="J137" s="22"/>
      <c r="K137" s="22"/>
      <c r="L137" s="22">
        <v>67568</v>
      </c>
      <c r="M137" s="8">
        <v>2776</v>
      </c>
      <c r="N137" s="24">
        <f t="shared" si="6"/>
        <v>423024</v>
      </c>
    </row>
    <row r="138" spans="1:14" ht="14.25">
      <c r="A138" s="1" t="s">
        <v>129</v>
      </c>
      <c r="B138" s="4">
        <v>27793</v>
      </c>
      <c r="C138" s="5">
        <v>0</v>
      </c>
      <c r="D138" s="4">
        <v>29689</v>
      </c>
      <c r="E138" s="20">
        <f t="shared" si="7"/>
        <v>57482</v>
      </c>
      <c r="F138" s="7"/>
      <c r="G138" s="9">
        <v>19091</v>
      </c>
      <c r="H138" s="21">
        <v>47200</v>
      </c>
      <c r="I138" s="8"/>
      <c r="J138" s="22"/>
      <c r="K138" s="22"/>
      <c r="L138" s="22"/>
      <c r="M138" s="8">
        <v>673</v>
      </c>
      <c r="N138" s="24">
        <f t="shared" si="6"/>
        <v>124446</v>
      </c>
    </row>
    <row r="139" spans="1:14" ht="14.25">
      <c r="A139" s="1" t="s">
        <v>170</v>
      </c>
      <c r="B139" s="4">
        <v>24199</v>
      </c>
      <c r="C139" s="5">
        <v>119030</v>
      </c>
      <c r="D139" s="4">
        <v>27958</v>
      </c>
      <c r="E139" s="20">
        <f t="shared" si="7"/>
        <v>171187</v>
      </c>
      <c r="F139" s="7"/>
      <c r="G139" s="9">
        <v>19091</v>
      </c>
      <c r="H139" s="21">
        <v>47200</v>
      </c>
      <c r="I139" s="8">
        <v>48400</v>
      </c>
      <c r="J139" s="22"/>
      <c r="K139" s="22"/>
      <c r="L139" s="22"/>
      <c r="M139" s="8">
        <v>1619</v>
      </c>
      <c r="N139" s="24">
        <f t="shared" si="6"/>
        <v>287497</v>
      </c>
    </row>
    <row r="140" spans="1:14" ht="14.25">
      <c r="A140" s="1" t="s">
        <v>130</v>
      </c>
      <c r="B140" s="4">
        <v>82631</v>
      </c>
      <c r="C140" s="5">
        <v>298084</v>
      </c>
      <c r="D140" s="4">
        <v>47857</v>
      </c>
      <c r="E140" s="20">
        <f t="shared" si="7"/>
        <v>428572</v>
      </c>
      <c r="F140" s="7"/>
      <c r="G140" s="9">
        <v>38405</v>
      </c>
      <c r="H140" s="21">
        <v>94400</v>
      </c>
      <c r="I140" s="8"/>
      <c r="J140" s="22">
        <v>20000</v>
      </c>
      <c r="K140" s="22"/>
      <c r="L140" s="22"/>
      <c r="M140" s="8">
        <v>3806</v>
      </c>
      <c r="N140" s="24">
        <f t="shared" si="6"/>
        <v>585183</v>
      </c>
    </row>
    <row r="141" spans="1:14" ht="14.25">
      <c r="A141" s="1" t="s">
        <v>131</v>
      </c>
      <c r="B141" s="4">
        <v>146031</v>
      </c>
      <c r="C141" s="5">
        <v>623478</v>
      </c>
      <c r="D141" s="4">
        <v>66684</v>
      </c>
      <c r="E141" s="20">
        <f t="shared" si="7"/>
        <v>836193</v>
      </c>
      <c r="F141" s="7">
        <v>90689</v>
      </c>
      <c r="G141" s="9">
        <v>58239</v>
      </c>
      <c r="H141" s="21">
        <v>47200</v>
      </c>
      <c r="I141" s="8"/>
      <c r="J141" s="22">
        <v>20000</v>
      </c>
      <c r="K141" s="22"/>
      <c r="L141" s="22"/>
      <c r="M141" s="8">
        <v>12428</v>
      </c>
      <c r="N141" s="24">
        <f t="shared" si="6"/>
        <v>1064749</v>
      </c>
    </row>
    <row r="142" spans="1:14" ht="14.25">
      <c r="A142" s="1" t="s">
        <v>132</v>
      </c>
      <c r="B142" s="4">
        <v>311920</v>
      </c>
      <c r="C142" s="5">
        <v>157977</v>
      </c>
      <c r="D142" s="4">
        <v>119303</v>
      </c>
      <c r="E142" s="20">
        <f t="shared" si="7"/>
        <v>589200</v>
      </c>
      <c r="F142" s="7">
        <v>27601</v>
      </c>
      <c r="G142" s="9">
        <v>67946</v>
      </c>
      <c r="H142" s="21">
        <v>94400</v>
      </c>
      <c r="I142" s="8">
        <v>48400</v>
      </c>
      <c r="J142" s="22">
        <v>20000</v>
      </c>
      <c r="K142" s="22"/>
      <c r="L142" s="22">
        <v>157967</v>
      </c>
      <c r="M142" s="8">
        <v>13311</v>
      </c>
      <c r="N142" s="24">
        <f t="shared" si="6"/>
        <v>1018825</v>
      </c>
    </row>
    <row r="143" spans="1:14" ht="14.25">
      <c r="A143" s="1" t="s">
        <v>133</v>
      </c>
      <c r="B143" s="4">
        <v>38953</v>
      </c>
      <c r="C143" s="5">
        <v>31189</v>
      </c>
      <c r="D143" s="4">
        <v>34751</v>
      </c>
      <c r="E143" s="20">
        <f t="shared" si="7"/>
        <v>104893</v>
      </c>
      <c r="F143" s="7"/>
      <c r="G143" s="9">
        <v>19091</v>
      </c>
      <c r="H143" s="21"/>
      <c r="I143" s="8"/>
      <c r="J143" s="22"/>
      <c r="K143" s="22"/>
      <c r="L143" s="22"/>
      <c r="M143" s="8">
        <v>652</v>
      </c>
      <c r="N143" s="24">
        <f t="shared" si="6"/>
        <v>124636</v>
      </c>
    </row>
    <row r="144" spans="1:14" ht="14.25">
      <c r="A144" s="1" t="s">
        <v>134</v>
      </c>
      <c r="B144" s="4">
        <v>21330</v>
      </c>
      <c r="C144" s="5">
        <v>72329</v>
      </c>
      <c r="D144" s="4">
        <v>26927</v>
      </c>
      <c r="E144" s="20">
        <f t="shared" si="7"/>
        <v>120586</v>
      </c>
      <c r="F144" s="7"/>
      <c r="G144" s="9">
        <v>19091</v>
      </c>
      <c r="H144" s="21"/>
      <c r="I144" s="8"/>
      <c r="J144" s="22"/>
      <c r="K144" s="22"/>
      <c r="L144" s="22"/>
      <c r="M144" s="8"/>
      <c r="N144" s="24">
        <f t="shared" si="6"/>
        <v>139677</v>
      </c>
    </row>
    <row r="145" spans="1:14" ht="14.25">
      <c r="A145" s="1" t="s">
        <v>135</v>
      </c>
      <c r="B145" s="4">
        <v>81322</v>
      </c>
      <c r="C145" s="5">
        <v>121054</v>
      </c>
      <c r="D145" s="4">
        <v>46863</v>
      </c>
      <c r="E145" s="20">
        <f t="shared" si="7"/>
        <v>249239</v>
      </c>
      <c r="F145" s="7"/>
      <c r="G145" s="9">
        <v>38405</v>
      </c>
      <c r="H145" s="21"/>
      <c r="I145" s="8"/>
      <c r="J145" s="22">
        <v>20000</v>
      </c>
      <c r="K145" s="22">
        <v>326713</v>
      </c>
      <c r="L145" s="22"/>
      <c r="M145" s="8">
        <v>8748</v>
      </c>
      <c r="N145" s="24">
        <f t="shared" si="6"/>
        <v>643105</v>
      </c>
    </row>
    <row r="146" spans="1:14" ht="14.25">
      <c r="A146" s="1" t="s">
        <v>136</v>
      </c>
      <c r="B146" s="4">
        <v>315725</v>
      </c>
      <c r="C146" s="5">
        <v>1031486</v>
      </c>
      <c r="D146" s="4">
        <v>120469</v>
      </c>
      <c r="E146" s="20">
        <f t="shared" si="7"/>
        <v>1467680</v>
      </c>
      <c r="F146" s="7">
        <v>208979</v>
      </c>
      <c r="G146" s="9">
        <v>58956</v>
      </c>
      <c r="H146" s="21"/>
      <c r="I146" s="8">
        <v>193600</v>
      </c>
      <c r="J146" s="22">
        <v>20000</v>
      </c>
      <c r="K146" s="22"/>
      <c r="L146" s="22">
        <v>66707</v>
      </c>
      <c r="M146" s="8">
        <v>16718</v>
      </c>
      <c r="N146" s="24">
        <f t="shared" si="6"/>
        <v>2032640</v>
      </c>
    </row>
    <row r="147" spans="1:14" ht="14.25">
      <c r="A147" s="1" t="s">
        <v>137</v>
      </c>
      <c r="B147" s="4">
        <v>36286</v>
      </c>
      <c r="C147" s="5">
        <v>152412</v>
      </c>
      <c r="D147" s="4">
        <v>32567</v>
      </c>
      <c r="E147" s="20">
        <f t="shared" si="7"/>
        <v>221265</v>
      </c>
      <c r="F147" s="7">
        <v>212922</v>
      </c>
      <c r="G147" s="9">
        <v>19091</v>
      </c>
      <c r="H147" s="21"/>
      <c r="I147" s="8"/>
      <c r="J147" s="22"/>
      <c r="K147" s="22"/>
      <c r="L147" s="22"/>
      <c r="M147" s="8">
        <v>1220</v>
      </c>
      <c r="N147" s="24">
        <f t="shared" si="6"/>
        <v>454498</v>
      </c>
    </row>
    <row r="148" spans="1:14" ht="14.25">
      <c r="A148" s="1" t="s">
        <v>138</v>
      </c>
      <c r="B148" s="4">
        <v>16153</v>
      </c>
      <c r="C148" s="5">
        <v>62044</v>
      </c>
      <c r="D148" s="4">
        <v>25003</v>
      </c>
      <c r="E148" s="20">
        <f t="shared" si="7"/>
        <v>103200</v>
      </c>
      <c r="F148" s="7"/>
      <c r="G148" s="9">
        <v>9744</v>
      </c>
      <c r="H148" s="21"/>
      <c r="I148" s="8"/>
      <c r="J148" s="22">
        <v>20000</v>
      </c>
      <c r="K148" s="22"/>
      <c r="L148" s="22"/>
      <c r="M148" s="8">
        <v>1682</v>
      </c>
      <c r="N148" s="24">
        <f t="shared" si="6"/>
        <v>134626</v>
      </c>
    </row>
    <row r="149" spans="1:14" ht="14.25">
      <c r="A149" s="1" t="s">
        <v>139</v>
      </c>
      <c r="B149" s="4">
        <v>104676</v>
      </c>
      <c r="C149" s="5">
        <v>206195</v>
      </c>
      <c r="D149" s="4">
        <v>52858</v>
      </c>
      <c r="E149" s="20">
        <f t="shared" si="7"/>
        <v>363729</v>
      </c>
      <c r="F149" s="7"/>
      <c r="G149" s="9">
        <v>38405</v>
      </c>
      <c r="H149" s="21"/>
      <c r="I149" s="8"/>
      <c r="J149" s="22">
        <v>20000</v>
      </c>
      <c r="K149" s="22"/>
      <c r="L149" s="22">
        <v>72931</v>
      </c>
      <c r="M149" s="8">
        <v>4795</v>
      </c>
      <c r="N149" s="24">
        <f t="shared" si="6"/>
        <v>499860</v>
      </c>
    </row>
    <row r="150" spans="1:14" ht="14.25">
      <c r="A150" s="1" t="s">
        <v>140</v>
      </c>
      <c r="B150" s="4">
        <v>118445</v>
      </c>
      <c r="C150" s="5">
        <v>522149</v>
      </c>
      <c r="D150" s="4">
        <v>59337</v>
      </c>
      <c r="E150" s="20">
        <f t="shared" si="7"/>
        <v>699931</v>
      </c>
      <c r="F150" s="7">
        <v>78860</v>
      </c>
      <c r="G150" s="9">
        <v>38486</v>
      </c>
      <c r="H150" s="21"/>
      <c r="I150" s="8"/>
      <c r="J150" s="22">
        <v>20000</v>
      </c>
      <c r="K150" s="22"/>
      <c r="L150" s="22"/>
      <c r="M150" s="8">
        <v>4963</v>
      </c>
      <c r="N150" s="24">
        <f t="shared" si="6"/>
        <v>842240</v>
      </c>
    </row>
    <row r="151" spans="1:14" ht="14.25">
      <c r="A151" s="1" t="s">
        <v>141</v>
      </c>
      <c r="B151" s="4">
        <v>113351</v>
      </c>
      <c r="C151" s="5">
        <v>342592</v>
      </c>
      <c r="D151" s="4">
        <v>56413</v>
      </c>
      <c r="E151" s="20">
        <f t="shared" si="7"/>
        <v>512356</v>
      </c>
      <c r="F151" s="7"/>
      <c r="G151" s="9">
        <v>38405</v>
      </c>
      <c r="H151" s="21">
        <v>47200</v>
      </c>
      <c r="I151" s="8"/>
      <c r="J151" s="22">
        <v>20000</v>
      </c>
      <c r="K151" s="22"/>
      <c r="L151" s="22">
        <v>83193</v>
      </c>
      <c r="M151" s="8">
        <v>7276</v>
      </c>
      <c r="N151" s="24">
        <f t="shared" si="6"/>
        <v>708430</v>
      </c>
    </row>
    <row r="152" spans="1:14" ht="14.25">
      <c r="A152" s="1" t="s">
        <v>142</v>
      </c>
      <c r="B152" s="4">
        <v>74759</v>
      </c>
      <c r="C152" s="5">
        <v>149374</v>
      </c>
      <c r="D152" s="4">
        <v>47869</v>
      </c>
      <c r="E152" s="20">
        <f t="shared" si="7"/>
        <v>272002</v>
      </c>
      <c r="F152" s="7"/>
      <c r="G152" s="9">
        <v>38405</v>
      </c>
      <c r="H152" s="21">
        <v>47200</v>
      </c>
      <c r="I152" s="8"/>
      <c r="J152" s="22">
        <v>20000</v>
      </c>
      <c r="K152" s="22"/>
      <c r="L152" s="22">
        <v>67077</v>
      </c>
      <c r="M152" s="8">
        <v>715</v>
      </c>
      <c r="N152" s="24">
        <f t="shared" si="6"/>
        <v>445399</v>
      </c>
    </row>
    <row r="153" spans="1:14" ht="14.25">
      <c r="A153" s="1" t="s">
        <v>143</v>
      </c>
      <c r="B153" s="4">
        <v>37081</v>
      </c>
      <c r="C153" s="5">
        <v>204171</v>
      </c>
      <c r="D153" s="4">
        <v>32051</v>
      </c>
      <c r="E153" s="20">
        <f t="shared" si="7"/>
        <v>273303</v>
      </c>
      <c r="F153" s="7"/>
      <c r="G153" s="9">
        <v>19091</v>
      </c>
      <c r="H153" s="21">
        <v>47200</v>
      </c>
      <c r="I153" s="8"/>
      <c r="J153" s="22">
        <v>20000</v>
      </c>
      <c r="K153" s="22"/>
      <c r="L153" s="22"/>
      <c r="M153" s="8">
        <v>273</v>
      </c>
      <c r="N153" s="24">
        <f t="shared" si="6"/>
        <v>359867</v>
      </c>
    </row>
    <row r="154" spans="1:14" ht="14.25">
      <c r="A154" s="1" t="s">
        <v>144</v>
      </c>
      <c r="B154" s="4">
        <v>15000</v>
      </c>
      <c r="C154" s="5">
        <v>60358</v>
      </c>
      <c r="D154" s="4">
        <v>24575</v>
      </c>
      <c r="E154" s="20">
        <f t="shared" si="7"/>
        <v>99933</v>
      </c>
      <c r="F154" s="7"/>
      <c r="G154" s="9">
        <v>9744</v>
      </c>
      <c r="H154" s="21"/>
      <c r="I154" s="8"/>
      <c r="J154" s="22"/>
      <c r="K154" s="22"/>
      <c r="L154" s="22"/>
      <c r="M154" s="8"/>
      <c r="N154" s="24">
        <f t="shared" si="6"/>
        <v>109677</v>
      </c>
    </row>
    <row r="155" spans="1:14" ht="14.25">
      <c r="A155" s="1" t="s">
        <v>145</v>
      </c>
      <c r="B155" s="4">
        <v>299797</v>
      </c>
      <c r="C155" s="5">
        <v>1283702</v>
      </c>
      <c r="D155" s="4">
        <v>133749</v>
      </c>
      <c r="E155" s="20">
        <f t="shared" si="7"/>
        <v>1717248</v>
      </c>
      <c r="F155" s="7"/>
      <c r="G155" s="9">
        <v>58239</v>
      </c>
      <c r="H155" s="21">
        <v>188800</v>
      </c>
      <c r="I155" s="8">
        <v>145200</v>
      </c>
      <c r="J155" s="22"/>
      <c r="K155" s="22">
        <v>259242</v>
      </c>
      <c r="L155" s="22"/>
      <c r="M155" s="8">
        <v>8538</v>
      </c>
      <c r="N155" s="24">
        <f t="shared" si="6"/>
        <v>2377267</v>
      </c>
    </row>
    <row r="156" spans="1:14" ht="14.25">
      <c r="A156" s="1" t="s">
        <v>146</v>
      </c>
      <c r="B156" s="4">
        <v>232482</v>
      </c>
      <c r="C156" s="5">
        <v>863055</v>
      </c>
      <c r="D156" s="4">
        <v>105584</v>
      </c>
      <c r="E156" s="20">
        <f t="shared" si="7"/>
        <v>1201121</v>
      </c>
      <c r="F156" s="7">
        <v>27601</v>
      </c>
      <c r="G156" s="9">
        <v>58239</v>
      </c>
      <c r="H156" s="21">
        <v>283200</v>
      </c>
      <c r="I156" s="8"/>
      <c r="J156" s="22"/>
      <c r="K156" s="22"/>
      <c r="L156" s="22">
        <v>74539</v>
      </c>
      <c r="M156" s="8">
        <v>12344</v>
      </c>
      <c r="N156" s="24">
        <f t="shared" si="6"/>
        <v>1657044</v>
      </c>
    </row>
    <row r="157" spans="1:14" ht="14.25">
      <c r="A157" s="1" t="s">
        <v>147</v>
      </c>
      <c r="B157" s="4">
        <v>106767</v>
      </c>
      <c r="C157" s="5">
        <v>423182</v>
      </c>
      <c r="D157" s="4">
        <v>55464</v>
      </c>
      <c r="E157" s="20">
        <f t="shared" si="7"/>
        <v>585413</v>
      </c>
      <c r="F157" s="7"/>
      <c r="G157" s="9">
        <v>38486</v>
      </c>
      <c r="H157" s="21"/>
      <c r="I157" s="8">
        <v>48400</v>
      </c>
      <c r="J157" s="22">
        <v>20000</v>
      </c>
      <c r="K157" s="22"/>
      <c r="L157" s="22"/>
      <c r="M157" s="8">
        <v>6856</v>
      </c>
      <c r="N157" s="24">
        <f t="shared" si="6"/>
        <v>699155</v>
      </c>
    </row>
    <row r="158" spans="1:14" ht="14.25">
      <c r="A158" s="1" t="s">
        <v>148</v>
      </c>
      <c r="B158" s="4">
        <v>60130</v>
      </c>
      <c r="C158" s="5">
        <v>192035</v>
      </c>
      <c r="D158" s="4">
        <v>39819</v>
      </c>
      <c r="E158" s="20">
        <f t="shared" si="7"/>
        <v>291984</v>
      </c>
      <c r="F158" s="7"/>
      <c r="G158" s="9">
        <v>19506</v>
      </c>
      <c r="H158" s="21">
        <v>47200</v>
      </c>
      <c r="I158" s="8"/>
      <c r="J158" s="22"/>
      <c r="K158" s="22">
        <v>364381</v>
      </c>
      <c r="L158" s="22"/>
      <c r="M158" s="8">
        <v>3764</v>
      </c>
      <c r="N158" s="24">
        <f t="shared" si="6"/>
        <v>726835</v>
      </c>
    </row>
    <row r="159" spans="1:14" ht="14.25">
      <c r="A159" s="1" t="s">
        <v>149</v>
      </c>
      <c r="B159" s="4">
        <v>15000</v>
      </c>
      <c r="C159" s="5">
        <v>41812</v>
      </c>
      <c r="D159" s="4">
        <v>22214</v>
      </c>
      <c r="E159" s="20">
        <f t="shared" si="7"/>
        <v>79026</v>
      </c>
      <c r="F159" s="7"/>
      <c r="G159" s="9">
        <v>9744</v>
      </c>
      <c r="H159" s="21"/>
      <c r="I159" s="8"/>
      <c r="J159" s="22"/>
      <c r="K159" s="22"/>
      <c r="L159" s="22"/>
      <c r="M159" s="8"/>
      <c r="N159" s="24">
        <f t="shared" si="6"/>
        <v>88770</v>
      </c>
    </row>
    <row r="160" spans="1:14" ht="14.25">
      <c r="A160" s="1" t="s">
        <v>150</v>
      </c>
      <c r="B160" s="4">
        <v>100961</v>
      </c>
      <c r="C160" s="5">
        <v>336186</v>
      </c>
      <c r="D160" s="4">
        <v>56701</v>
      </c>
      <c r="E160" s="20">
        <f t="shared" si="7"/>
        <v>493848</v>
      </c>
      <c r="F160" s="7"/>
      <c r="G160" s="9">
        <v>38405</v>
      </c>
      <c r="H160" s="21">
        <v>94400</v>
      </c>
      <c r="I160" s="8"/>
      <c r="J160" s="22"/>
      <c r="K160" s="22"/>
      <c r="L160" s="22"/>
      <c r="M160" s="8">
        <v>5236</v>
      </c>
      <c r="N160" s="24">
        <f t="shared" si="6"/>
        <v>631889</v>
      </c>
    </row>
    <row r="161" spans="1:14" ht="14.25">
      <c r="A161" s="1" t="s">
        <v>151</v>
      </c>
      <c r="B161" s="4">
        <v>96638</v>
      </c>
      <c r="C161" s="5">
        <v>267567</v>
      </c>
      <c r="D161" s="4">
        <v>52063</v>
      </c>
      <c r="E161" s="20">
        <f t="shared" si="7"/>
        <v>416268</v>
      </c>
      <c r="F161" s="7"/>
      <c r="G161" s="9">
        <v>38405</v>
      </c>
      <c r="H161" s="21"/>
      <c r="I161" s="8"/>
      <c r="J161" s="22"/>
      <c r="K161" s="22"/>
      <c r="L161" s="22"/>
      <c r="M161" s="8">
        <v>5762</v>
      </c>
      <c r="N161" s="24">
        <f t="shared" si="6"/>
        <v>460435</v>
      </c>
    </row>
    <row r="162" spans="1:14" ht="14.25">
      <c r="A162" s="1" t="s">
        <v>152</v>
      </c>
      <c r="B162" s="4">
        <v>64953</v>
      </c>
      <c r="C162" s="5">
        <v>631743</v>
      </c>
      <c r="D162" s="4">
        <v>42654</v>
      </c>
      <c r="E162" s="20">
        <f t="shared" si="7"/>
        <v>739350</v>
      </c>
      <c r="F162" s="7"/>
      <c r="G162" s="9">
        <v>38405</v>
      </c>
      <c r="H162" s="21">
        <v>47200</v>
      </c>
      <c r="I162" s="8">
        <v>48400</v>
      </c>
      <c r="J162" s="22">
        <v>20000</v>
      </c>
      <c r="K162" s="22"/>
      <c r="L162" s="22"/>
      <c r="M162" s="8">
        <v>4017</v>
      </c>
      <c r="N162" s="24">
        <f t="shared" si="6"/>
        <v>897372</v>
      </c>
    </row>
    <row r="163" spans="1:14" ht="14.25">
      <c r="A163" s="1" t="s">
        <v>153</v>
      </c>
      <c r="B163" s="4">
        <v>69262</v>
      </c>
      <c r="C163" s="5">
        <v>255596</v>
      </c>
      <c r="D163" s="4">
        <v>44193</v>
      </c>
      <c r="E163" s="20">
        <f t="shared" si="7"/>
        <v>369051</v>
      </c>
      <c r="F163" s="7"/>
      <c r="G163" s="9">
        <v>38405</v>
      </c>
      <c r="H163" s="21"/>
      <c r="I163" s="8"/>
      <c r="J163" s="22">
        <v>20000</v>
      </c>
      <c r="K163" s="22"/>
      <c r="L163" s="22"/>
      <c r="M163" s="8">
        <v>5951</v>
      </c>
      <c r="N163" s="24">
        <f t="shared" si="6"/>
        <v>433407</v>
      </c>
    </row>
    <row r="164" spans="1:14" ht="14.25">
      <c r="A164" s="1" t="s">
        <v>154</v>
      </c>
      <c r="B164" s="4">
        <v>41924</v>
      </c>
      <c r="C164" s="5">
        <v>151064</v>
      </c>
      <c r="D164" s="4">
        <v>34537</v>
      </c>
      <c r="E164" s="20">
        <f t="shared" si="7"/>
        <v>227525</v>
      </c>
      <c r="F164" s="7"/>
      <c r="G164" s="9">
        <v>19506</v>
      </c>
      <c r="H164" s="21"/>
      <c r="I164" s="8"/>
      <c r="J164" s="22">
        <v>20000</v>
      </c>
      <c r="K164" s="22">
        <v>292066</v>
      </c>
      <c r="L164" s="22"/>
      <c r="M164" s="8">
        <v>1241</v>
      </c>
      <c r="N164" s="24">
        <f aca="true" t="shared" si="8" ref="N164:N176">(SUM(B164:M164)-E164)</f>
        <v>560338</v>
      </c>
    </row>
    <row r="165" spans="1:14" ht="14.25">
      <c r="A165" s="1" t="s">
        <v>155</v>
      </c>
      <c r="B165" s="4">
        <v>73225</v>
      </c>
      <c r="C165" s="5">
        <v>265543</v>
      </c>
      <c r="D165" s="4">
        <v>45850</v>
      </c>
      <c r="E165" s="20">
        <f t="shared" si="7"/>
        <v>384618</v>
      </c>
      <c r="F165" s="7"/>
      <c r="G165" s="9">
        <v>38405</v>
      </c>
      <c r="H165" s="21"/>
      <c r="I165" s="8"/>
      <c r="J165" s="22">
        <v>20000</v>
      </c>
      <c r="K165" s="22"/>
      <c r="L165" s="22"/>
      <c r="M165" s="8">
        <v>5320</v>
      </c>
      <c r="N165" s="24">
        <f t="shared" si="8"/>
        <v>448343</v>
      </c>
    </row>
    <row r="166" spans="1:14" ht="14.25">
      <c r="A166" s="1" t="s">
        <v>156</v>
      </c>
      <c r="B166" s="4">
        <v>56342</v>
      </c>
      <c r="C166" s="5">
        <v>223900</v>
      </c>
      <c r="D166" s="4">
        <v>41187</v>
      </c>
      <c r="E166" s="20">
        <f t="shared" si="7"/>
        <v>321429</v>
      </c>
      <c r="F166" s="7"/>
      <c r="G166" s="9">
        <v>19091</v>
      </c>
      <c r="H166" s="21">
        <v>47200</v>
      </c>
      <c r="I166" s="8"/>
      <c r="J166" s="22"/>
      <c r="K166" s="22">
        <v>233887</v>
      </c>
      <c r="L166" s="22"/>
      <c r="M166" s="8">
        <v>2271</v>
      </c>
      <c r="N166" s="24">
        <f t="shared" si="8"/>
        <v>623878</v>
      </c>
    </row>
    <row r="167" spans="1:14" ht="14.25">
      <c r="A167" s="1" t="s">
        <v>157</v>
      </c>
      <c r="B167" s="4">
        <v>562579</v>
      </c>
      <c r="C167" s="5">
        <v>2504032</v>
      </c>
      <c r="D167" s="4">
        <v>216020</v>
      </c>
      <c r="E167" s="20">
        <f t="shared" si="7"/>
        <v>3282631</v>
      </c>
      <c r="F167" s="7">
        <v>331212</v>
      </c>
      <c r="G167" s="9">
        <v>68081</v>
      </c>
      <c r="H167" s="21">
        <v>141600</v>
      </c>
      <c r="I167" s="8">
        <v>48400</v>
      </c>
      <c r="J167" s="22"/>
      <c r="K167" s="22"/>
      <c r="L167" s="22">
        <v>65924</v>
      </c>
      <c r="M167" s="8">
        <v>27043</v>
      </c>
      <c r="N167" s="24">
        <f t="shared" si="8"/>
        <v>3964891</v>
      </c>
    </row>
    <row r="168" spans="1:14" ht="14.25">
      <c r="A168" s="1" t="s">
        <v>158</v>
      </c>
      <c r="B168" s="4">
        <v>58937</v>
      </c>
      <c r="C168" s="5">
        <v>221876</v>
      </c>
      <c r="D168" s="4">
        <v>40196</v>
      </c>
      <c r="E168" s="20">
        <f t="shared" si="7"/>
        <v>321009</v>
      </c>
      <c r="F168" s="7"/>
      <c r="G168" s="9">
        <v>19506</v>
      </c>
      <c r="H168" s="21">
        <v>94400</v>
      </c>
      <c r="I168" s="8"/>
      <c r="J168" s="22">
        <v>20000</v>
      </c>
      <c r="K168" s="22"/>
      <c r="L168" s="22"/>
      <c r="M168" s="8">
        <v>3491</v>
      </c>
      <c r="N168" s="24">
        <f t="shared" si="8"/>
        <v>458406</v>
      </c>
    </row>
    <row r="169" spans="1:14" ht="14.25">
      <c r="A169" s="1" t="s">
        <v>159</v>
      </c>
      <c r="B169" s="4">
        <v>116781</v>
      </c>
      <c r="C169" s="5">
        <v>497873</v>
      </c>
      <c r="D169" s="4">
        <v>57116</v>
      </c>
      <c r="E169" s="20">
        <f t="shared" si="7"/>
        <v>671770</v>
      </c>
      <c r="F169" s="7">
        <v>279953</v>
      </c>
      <c r="G169" s="9">
        <v>57497</v>
      </c>
      <c r="H169" s="21">
        <v>94400</v>
      </c>
      <c r="I169" s="8">
        <v>48400</v>
      </c>
      <c r="J169" s="22">
        <v>20000</v>
      </c>
      <c r="K169" s="22"/>
      <c r="L169" s="22"/>
      <c r="M169" s="8">
        <v>6813</v>
      </c>
      <c r="N169" s="24">
        <f t="shared" si="8"/>
        <v>1178833</v>
      </c>
    </row>
    <row r="170" spans="1:14" ht="14.25">
      <c r="A170" s="1" t="s">
        <v>160</v>
      </c>
      <c r="B170" s="4">
        <v>75693</v>
      </c>
      <c r="C170" s="5">
        <v>226427</v>
      </c>
      <c r="D170" s="4">
        <v>46521</v>
      </c>
      <c r="E170" s="20">
        <f t="shared" si="7"/>
        <v>348641</v>
      </c>
      <c r="F170" s="7"/>
      <c r="G170" s="9">
        <v>33953</v>
      </c>
      <c r="H170" s="21"/>
      <c r="I170" s="8"/>
      <c r="J170" s="22">
        <v>20000</v>
      </c>
      <c r="K170" s="22"/>
      <c r="L170" s="22">
        <v>81222</v>
      </c>
      <c r="M170" s="8">
        <v>1661</v>
      </c>
      <c r="N170" s="24">
        <f t="shared" si="8"/>
        <v>485477</v>
      </c>
    </row>
    <row r="171" spans="1:14" ht="14.25">
      <c r="A171" s="1" t="s">
        <v>161</v>
      </c>
      <c r="B171" s="4">
        <v>15000</v>
      </c>
      <c r="C171" s="5">
        <v>40464</v>
      </c>
      <c r="D171" s="4">
        <v>21378</v>
      </c>
      <c r="E171" s="20">
        <f t="shared" si="7"/>
        <v>76842</v>
      </c>
      <c r="F171" s="7"/>
      <c r="G171" s="9">
        <v>9744</v>
      </c>
      <c r="H171" s="21"/>
      <c r="I171" s="8"/>
      <c r="J171" s="22"/>
      <c r="K171" s="22"/>
      <c r="L171" s="22">
        <v>67003</v>
      </c>
      <c r="M171" s="8"/>
      <c r="N171" s="24">
        <f t="shared" si="8"/>
        <v>153589</v>
      </c>
    </row>
    <row r="172" spans="1:14" ht="14.25">
      <c r="A172" s="1" t="s">
        <v>162</v>
      </c>
      <c r="B172" s="4">
        <v>163938</v>
      </c>
      <c r="C172" s="5">
        <v>436163</v>
      </c>
      <c r="D172" s="4">
        <v>68706</v>
      </c>
      <c r="E172" s="20">
        <f t="shared" si="7"/>
        <v>668807</v>
      </c>
      <c r="F172" s="7"/>
      <c r="G172" s="9">
        <v>58239</v>
      </c>
      <c r="H172" s="21">
        <v>283200</v>
      </c>
      <c r="I172" s="8">
        <v>290400</v>
      </c>
      <c r="J172" s="22"/>
      <c r="K172" s="22"/>
      <c r="L172" s="22"/>
      <c r="M172" s="8">
        <v>7949</v>
      </c>
      <c r="N172" s="24">
        <f t="shared" si="8"/>
        <v>1308595</v>
      </c>
    </row>
    <row r="173" spans="1:14" ht="14.25">
      <c r="A173" s="1" t="s">
        <v>163</v>
      </c>
      <c r="B173" s="4">
        <v>29116</v>
      </c>
      <c r="C173" s="5">
        <v>163204</v>
      </c>
      <c r="D173" s="4">
        <v>29585</v>
      </c>
      <c r="E173" s="20">
        <f t="shared" si="7"/>
        <v>221905</v>
      </c>
      <c r="F173" s="7"/>
      <c r="G173" s="9">
        <v>19091</v>
      </c>
      <c r="H173" s="21">
        <v>47200</v>
      </c>
      <c r="I173" s="8"/>
      <c r="J173" s="22"/>
      <c r="K173" s="22"/>
      <c r="L173" s="22"/>
      <c r="M173" s="8">
        <v>189</v>
      </c>
      <c r="N173" s="24">
        <f t="shared" si="8"/>
        <v>288385</v>
      </c>
    </row>
    <row r="174" spans="1:14" ht="14.25">
      <c r="A174" s="1" t="s">
        <v>164</v>
      </c>
      <c r="B174" s="4">
        <v>27591</v>
      </c>
      <c r="C174" s="5">
        <v>47208</v>
      </c>
      <c r="D174" s="4">
        <v>29977</v>
      </c>
      <c r="E174" s="20">
        <f t="shared" si="7"/>
        <v>104776</v>
      </c>
      <c r="F174" s="7"/>
      <c r="G174" s="9">
        <v>19091</v>
      </c>
      <c r="H174" s="21"/>
      <c r="I174" s="8"/>
      <c r="J174" s="22"/>
      <c r="K174" s="22"/>
      <c r="L174" s="22"/>
      <c r="M174" s="8">
        <v>1241</v>
      </c>
      <c r="N174" s="24">
        <f t="shared" si="8"/>
        <v>125108</v>
      </c>
    </row>
    <row r="175" spans="1:14" ht="14.25">
      <c r="A175" s="1" t="s">
        <v>165</v>
      </c>
      <c r="B175" s="4">
        <v>49641</v>
      </c>
      <c r="C175" s="5">
        <v>0</v>
      </c>
      <c r="D175" s="4">
        <v>35202</v>
      </c>
      <c r="E175" s="20">
        <f t="shared" si="7"/>
        <v>84843</v>
      </c>
      <c r="F175" s="7">
        <v>138005</v>
      </c>
      <c r="G175" s="9">
        <v>19091</v>
      </c>
      <c r="H175" s="21">
        <v>94400</v>
      </c>
      <c r="I175" s="8">
        <v>48400</v>
      </c>
      <c r="J175" s="22">
        <v>20000</v>
      </c>
      <c r="K175" s="22"/>
      <c r="L175" s="22"/>
      <c r="M175" s="8">
        <v>3154</v>
      </c>
      <c r="N175" s="24">
        <f t="shared" si="8"/>
        <v>407893</v>
      </c>
    </row>
    <row r="176" spans="1:14" ht="14.25">
      <c r="A176" s="1" t="s">
        <v>166</v>
      </c>
      <c r="B176" s="4">
        <v>136820</v>
      </c>
      <c r="C176" s="5">
        <v>452685</v>
      </c>
      <c r="D176" s="4">
        <v>68797</v>
      </c>
      <c r="E176" s="20">
        <f t="shared" si="7"/>
        <v>658302</v>
      </c>
      <c r="F176" s="7"/>
      <c r="G176" s="9">
        <v>38486</v>
      </c>
      <c r="H176" s="21">
        <v>141600</v>
      </c>
      <c r="I176" s="8"/>
      <c r="J176" s="22">
        <v>20000</v>
      </c>
      <c r="K176" s="22"/>
      <c r="L176" s="22"/>
      <c r="M176" s="8">
        <v>6834</v>
      </c>
      <c r="N176" s="24">
        <f t="shared" si="8"/>
        <v>865222</v>
      </c>
    </row>
    <row r="177" spans="1:14" ht="14.25">
      <c r="A177" s="2" t="s">
        <v>192</v>
      </c>
      <c r="B177" s="25">
        <f aca="true" t="shared" si="9" ref="B177:N177">SUM(B5:B176)</f>
        <v>23407974</v>
      </c>
      <c r="C177" s="25">
        <f t="shared" si="9"/>
        <v>76968311</v>
      </c>
      <c r="D177" s="25">
        <f t="shared" si="9"/>
        <v>11468045</v>
      </c>
      <c r="E177" s="25">
        <f t="shared" si="9"/>
        <v>111844330</v>
      </c>
      <c r="F177" s="25">
        <f>SUM(F5:F176)</f>
        <v>8583911</v>
      </c>
      <c r="G177" s="26">
        <f t="shared" si="9"/>
        <v>6179227</v>
      </c>
      <c r="H177" s="25">
        <f t="shared" si="9"/>
        <v>14160000</v>
      </c>
      <c r="I177" s="25">
        <f>SUM(I5:I176)</f>
        <v>4694800</v>
      </c>
      <c r="J177" s="25">
        <f t="shared" si="9"/>
        <v>1860000</v>
      </c>
      <c r="K177" s="25">
        <f t="shared" si="9"/>
        <v>11843500</v>
      </c>
      <c r="L177" s="25">
        <f t="shared" si="9"/>
        <v>3991179</v>
      </c>
      <c r="M177" s="25">
        <f t="shared" si="9"/>
        <v>1072002</v>
      </c>
      <c r="N177" s="25">
        <f t="shared" si="9"/>
        <v>164228949</v>
      </c>
    </row>
    <row r="178" spans="1:14" ht="14.25">
      <c r="A178" s="6" t="s">
        <v>193</v>
      </c>
      <c r="B178" s="5">
        <v>15000</v>
      </c>
      <c r="C178" s="5">
        <v>0</v>
      </c>
      <c r="D178" s="5">
        <v>20000</v>
      </c>
      <c r="E178" s="7">
        <v>0</v>
      </c>
      <c r="F178" s="7">
        <v>0</v>
      </c>
      <c r="G178" s="8">
        <v>11000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24">
        <f>(SUM(B178:M178)-E178)</f>
        <v>46000</v>
      </c>
    </row>
    <row r="179" spans="1:14" s="18" customFormat="1" ht="14.25">
      <c r="A179" s="3" t="s">
        <v>194</v>
      </c>
      <c r="B179" s="9">
        <v>15000</v>
      </c>
      <c r="C179" s="9">
        <v>19218</v>
      </c>
      <c r="D179" s="9">
        <v>20000</v>
      </c>
      <c r="E179" s="7">
        <v>0</v>
      </c>
      <c r="F179" s="7">
        <v>0</v>
      </c>
      <c r="G179" s="10">
        <v>11000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631</v>
      </c>
      <c r="N179" s="24">
        <f>(SUM(B179:M179)-E179)</f>
        <v>65849</v>
      </c>
    </row>
    <row r="180" spans="1:14" ht="14.25">
      <c r="A180" s="2" t="s">
        <v>195</v>
      </c>
      <c r="B180" s="27">
        <f>B177+B178+B179</f>
        <v>23437974</v>
      </c>
      <c r="C180" s="27">
        <f>C177+C178+C179</f>
        <v>76987529</v>
      </c>
      <c r="D180" s="27">
        <f>D177+D178+D179</f>
        <v>11508045</v>
      </c>
      <c r="E180" s="27">
        <f>E177+E178+E179</f>
        <v>111844330</v>
      </c>
      <c r="F180" s="27">
        <f>SUM(F177)</f>
        <v>8583911</v>
      </c>
      <c r="G180" s="27">
        <f>G177+G178+G179</f>
        <v>6201227</v>
      </c>
      <c r="H180" s="27">
        <f aca="true" t="shared" si="10" ref="H180:N180">H177+H178+H179</f>
        <v>14160000</v>
      </c>
      <c r="I180" s="27">
        <f>I177+I178+I179</f>
        <v>4694800</v>
      </c>
      <c r="J180" s="27">
        <f t="shared" si="10"/>
        <v>1860000</v>
      </c>
      <c r="K180" s="27">
        <f t="shared" si="10"/>
        <v>11843500</v>
      </c>
      <c r="L180" s="27">
        <f t="shared" si="10"/>
        <v>3991179</v>
      </c>
      <c r="M180" s="27">
        <f>M177+M178+M179</f>
        <v>1072633</v>
      </c>
      <c r="N180" s="27">
        <f t="shared" si="10"/>
        <v>164340798</v>
      </c>
    </row>
    <row r="182" ht="14.25">
      <c r="A182" s="17" t="s">
        <v>215</v>
      </c>
    </row>
  </sheetData>
  <sheetProtection/>
  <printOptions gridLines="1"/>
  <pageMargins left="0.5" right="0.5" top="1.25" bottom="1" header="0.5" footer="0.5"/>
  <pageSetup horizontalDpi="600" verticalDpi="600" orientation="landscape" pageOrder="overThenDown" paperSize="5" scale="75" r:id="rId1"/>
  <headerFooter alignWithMargins="0">
    <oddHeader>&amp;CFY 2019 &amp;"Arial,Italic"Tentative&amp;"Arial,Regular" State Program
Allocations
</oddHeader>
    <oddFooter>&amp;C&amp;D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sronca</dc:creator>
  <cp:keywords/>
  <dc:description/>
  <cp:lastModifiedBy>tmason</cp:lastModifiedBy>
  <cp:lastPrinted>2019-09-10T12:07:02Z</cp:lastPrinted>
  <dcterms:created xsi:type="dcterms:W3CDTF">2004-04-13T19:03:02Z</dcterms:created>
  <dcterms:modified xsi:type="dcterms:W3CDTF">2019-09-23T11:53:08Z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KYED-94-728</vt:lpwstr>
  </property>
  <property fmtid="{D5CDD505-2E9C-101B-9397-08002B2CF9AE}" pid="3" name="_dlc_DocIdItemGuid">
    <vt:lpwstr>c818c79e-7a3a-4555-a6b8-5465f49cf4d6</vt:lpwstr>
  </property>
  <property fmtid="{D5CDD505-2E9C-101B-9397-08002B2CF9AE}" pid="4" name="_dlc_DocIdUrl">
    <vt:lpwstr>https://education.ky.gov/districts/fin/_layouts/15/DocIdRedir.aspx?ID=KYED-94-728, KYED-94-728</vt:lpwstr>
  </property>
  <property fmtid="{D5CDD505-2E9C-101B-9397-08002B2CF9AE}" pid="5" name="Publication Date">
    <vt:lpwstr>2014-07-21T00:00:00Z</vt:lpwstr>
  </property>
  <property fmtid="{D5CDD505-2E9C-101B-9397-08002B2CF9AE}" pid="6" name="Audience1">
    <vt:lpwstr>1;#Administrative;#2;#Districts;#4;#Legislature</vt:lpwstr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  <property fmtid="{D5CDD505-2E9C-101B-9397-08002B2CF9AE}" pid="10" name="ContentTypeId">
    <vt:lpwstr>0x0101001212F0C9235F054B9B1687E92ED49EBB</vt:lpwstr>
  </property>
  <property fmtid="{D5CDD505-2E9C-101B-9397-08002B2CF9AE}" pid="11" name="Accessibility Audit Status">
    <vt:lpwstr>OK</vt:lpwstr>
  </property>
  <property fmtid="{D5CDD505-2E9C-101B-9397-08002B2CF9AE}" pid="12" name="Application Type">
    <vt:lpwstr/>
  </property>
  <property fmtid="{D5CDD505-2E9C-101B-9397-08002B2CF9AE}" pid="13" name="Accessibility Audience">
    <vt:lpwstr>District</vt:lpwstr>
  </property>
  <property fmtid="{D5CDD505-2E9C-101B-9397-08002B2CF9AE}" pid="14" name="Accessibility Status1">
    <vt:lpwstr>Accessible</vt:lpwstr>
  </property>
  <property fmtid="{D5CDD505-2E9C-101B-9397-08002B2CF9AE}" pid="15" name="Application Status">
    <vt:lpwstr/>
  </property>
  <property fmtid="{D5CDD505-2E9C-101B-9397-08002B2CF9AE}" pid="16" name="Accessibility Office">
    <vt:lpwstr>OFO - Office of Finance and Operations</vt:lpwstr>
  </property>
</Properties>
</file>